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24226"/>
  <mc:AlternateContent xmlns:mc="http://schemas.openxmlformats.org/markup-compatibility/2006">
    <mc:Choice Requires="x15">
      <x15ac:absPath xmlns:x15ac="http://schemas.microsoft.com/office/spreadsheetml/2010/11/ac" url="Z:\Design\ContractAdmin\Public\project folders\2036A0039Z 2036A0056Z\"/>
    </mc:Choice>
  </mc:AlternateContent>
  <xr:revisionPtr revIDLastSave="0" documentId="13_ncr:1_{0BBD769E-A6A3-4FD1-A7F1-838F593D8440}" xr6:coauthVersionLast="47" xr6:coauthVersionMax="47" xr10:uidLastSave="{00000000-0000-0000-0000-000000000000}"/>
  <bookViews>
    <workbookView xWindow="-120" yWindow="-120" windowWidth="29040" windowHeight="15720" xr2:uid="{00000000-000D-0000-FFFF-FFFF00000000}"/>
  </bookViews>
  <sheets>
    <sheet name="INSTRUCTIONS " sheetId="5" r:id="rId1"/>
    <sheet name="PROPOSAL" sheetId="1" r:id="rId2"/>
    <sheet name="BID FORM" sheetId="2" r:id="rId3"/>
    <sheet name="SIGNATURE PAGE" sheetId="3" r:id="rId4"/>
    <sheet name="CONTRACTORS USE" sheetId="6" r:id="rId5"/>
  </sheets>
  <externalReferences>
    <externalReference r:id="rId6"/>
  </externalReferences>
  <definedNames>
    <definedName name="_xlnm.Print_Area" localSheetId="2">'BID FORM'!#REF!</definedName>
    <definedName name="_xlnm.Print_Area" localSheetId="0">'INSTRUCTIONS '!$A$1:$N$42</definedName>
    <definedName name="_xlnm.Print_Area" localSheetId="1">PROPOSAL!$A$1:$L$39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35" i="2" l="1"/>
  <c r="G33" i="2"/>
  <c r="G32" i="2"/>
  <c r="G31" i="2"/>
  <c r="G29" i="2"/>
  <c r="G26" i="2"/>
  <c r="G22" i="2"/>
  <c r="G21" i="2"/>
  <c r="G20" i="2"/>
  <c r="G32" i="6"/>
  <c r="G24" i="6"/>
  <c r="G23" i="6"/>
  <c r="G22" i="6"/>
  <c r="G21" i="6"/>
  <c r="G20" i="6"/>
  <c r="G11" i="6"/>
  <c r="G35" i="6"/>
  <c r="G34" i="6"/>
  <c r="G33" i="6"/>
  <c r="G44" i="6"/>
  <c r="G43" i="6"/>
  <c r="G42" i="6"/>
  <c r="D42" i="6"/>
  <c r="G41" i="6"/>
  <c r="D41" i="6"/>
  <c r="G40" i="6"/>
  <c r="D40" i="6"/>
  <c r="G39" i="6"/>
  <c r="D39" i="6"/>
  <c r="G38" i="6"/>
  <c r="D38" i="6"/>
  <c r="G37" i="6"/>
  <c r="D37" i="6"/>
  <c r="G36" i="6"/>
  <c r="D36" i="6"/>
  <c r="D35" i="6"/>
  <c r="D34" i="6"/>
  <c r="D33" i="6"/>
  <c r="D32" i="6"/>
  <c r="G31" i="6"/>
  <c r="D31" i="6"/>
  <c r="G30" i="6"/>
  <c r="D30" i="6"/>
  <c r="G29" i="6"/>
  <c r="D29" i="6"/>
  <c r="G28" i="6"/>
  <c r="D28" i="6"/>
  <c r="G27" i="6"/>
  <c r="D27" i="6"/>
  <c r="G26" i="6"/>
  <c r="D26" i="6"/>
  <c r="G25" i="6"/>
  <c r="D25" i="6"/>
  <c r="D24" i="6"/>
  <c r="D23" i="6"/>
  <c r="D22" i="6"/>
  <c r="D21" i="6"/>
  <c r="D20" i="6"/>
  <c r="G19" i="6"/>
  <c r="D19" i="6"/>
  <c r="G18" i="6"/>
  <c r="D18" i="6"/>
  <c r="G17" i="6"/>
  <c r="D17" i="6"/>
  <c r="G16" i="6"/>
  <c r="D16" i="6"/>
  <c r="G15" i="6"/>
  <c r="D15" i="6"/>
  <c r="G14" i="6"/>
  <c r="D14" i="6"/>
  <c r="G13" i="6"/>
  <c r="D13" i="6"/>
  <c r="G12" i="6"/>
  <c r="D12" i="6"/>
  <c r="D11" i="6"/>
  <c r="G10" i="6"/>
  <c r="D10" i="6"/>
  <c r="B10" i="6"/>
  <c r="B11" i="6" s="1"/>
  <c r="B12" i="6" s="1"/>
  <c r="B13" i="6" s="1"/>
  <c r="B14" i="6" s="1"/>
  <c r="B15" i="6" s="1"/>
  <c r="B16" i="6" s="1"/>
  <c r="B17" i="6" s="1"/>
  <c r="B18" i="6" s="1"/>
  <c r="B19" i="6" s="1"/>
  <c r="B20" i="6" s="1"/>
  <c r="B21" i="6" s="1"/>
  <c r="B22" i="6" s="1"/>
  <c r="B23" i="6" s="1"/>
  <c r="B24" i="6" s="1"/>
  <c r="B25" i="6" s="1"/>
  <c r="B26" i="6" s="1"/>
  <c r="B27" i="6" s="1"/>
  <c r="B28" i="6" s="1"/>
  <c r="B29" i="6" s="1"/>
  <c r="B30" i="6" s="1"/>
  <c r="B31" i="6" s="1"/>
  <c r="B32" i="6" s="1"/>
  <c r="B33" i="6" s="1"/>
  <c r="B34" i="6" s="1"/>
  <c r="B35" i="6" s="1"/>
  <c r="B36" i="6" s="1"/>
  <c r="B37" i="6" s="1"/>
  <c r="B38" i="6" s="1"/>
  <c r="B39" i="6" s="1"/>
  <c r="B40" i="6" s="1"/>
  <c r="B41" i="6" s="1"/>
  <c r="B42" i="6" s="1"/>
  <c r="G9" i="6"/>
  <c r="D9" i="6"/>
  <c r="B9" i="6"/>
  <c r="G8" i="6"/>
  <c r="D8" i="6"/>
  <c r="G42" i="2"/>
  <c r="G43" i="2"/>
  <c r="G41" i="2"/>
  <c r="D41" i="2"/>
  <c r="C41" i="2"/>
  <c r="D40" i="2"/>
  <c r="C40" i="2"/>
  <c r="D39" i="2"/>
  <c r="C39" i="2"/>
  <c r="D38" i="2"/>
  <c r="C38" i="2"/>
  <c r="G37" i="2"/>
  <c r="D37" i="2"/>
  <c r="C37" i="2"/>
  <c r="D36" i="2"/>
  <c r="C36" i="2"/>
  <c r="D35" i="2"/>
  <c r="C35" i="2"/>
  <c r="D34" i="2"/>
  <c r="C34" i="2"/>
  <c r="D33" i="2"/>
  <c r="C33" i="2"/>
  <c r="D32" i="2"/>
  <c r="C32" i="2"/>
  <c r="D31" i="2"/>
  <c r="C31" i="2"/>
  <c r="D30" i="2"/>
  <c r="C30" i="2"/>
  <c r="D29" i="2"/>
  <c r="C29" i="2"/>
  <c r="D28" i="2"/>
  <c r="C28" i="2"/>
  <c r="G27" i="2"/>
  <c r="D27" i="2"/>
  <c r="C27" i="2"/>
  <c r="D26" i="2"/>
  <c r="C26" i="2"/>
  <c r="G25" i="2"/>
  <c r="D25" i="2"/>
  <c r="C25" i="2"/>
  <c r="D24" i="2"/>
  <c r="C24" i="2"/>
  <c r="D23" i="2"/>
  <c r="C23" i="2"/>
  <c r="D22" i="2"/>
  <c r="C22" i="2"/>
  <c r="D21" i="2"/>
  <c r="C21" i="2"/>
  <c r="D20" i="2"/>
  <c r="C20" i="2"/>
  <c r="D19" i="2"/>
  <c r="C19" i="2"/>
  <c r="D18" i="2"/>
  <c r="C18" i="2"/>
  <c r="D17" i="2"/>
  <c r="C17" i="2"/>
  <c r="D16" i="2"/>
  <c r="C16" i="2"/>
  <c r="D15" i="2"/>
  <c r="C15" i="2"/>
  <c r="D14" i="2"/>
  <c r="C14" i="2"/>
  <c r="D13" i="2"/>
  <c r="C13" i="2"/>
  <c r="D12" i="2"/>
  <c r="C12" i="2"/>
  <c r="D11" i="2"/>
  <c r="C11" i="2"/>
  <c r="D10" i="2"/>
  <c r="C10" i="2"/>
  <c r="D9" i="2"/>
  <c r="C9" i="2"/>
  <c r="G8" i="2"/>
  <c r="D8" i="2"/>
  <c r="C8" i="2"/>
  <c r="D7" i="2"/>
  <c r="C7" i="2"/>
  <c r="G10" i="2"/>
  <c r="G12" i="2"/>
  <c r="G14" i="2"/>
  <c r="G16" i="2"/>
  <c r="G18" i="2"/>
  <c r="G24" i="2"/>
  <c r="G28" i="2"/>
  <c r="G30" i="2"/>
  <c r="G34" i="2"/>
  <c r="G36" i="2"/>
  <c r="G38" i="2"/>
  <c r="G39" i="2"/>
  <c r="G40" i="2"/>
  <c r="B8" i="2"/>
  <c r="B9" i="2" s="1"/>
  <c r="B10" i="2" s="1"/>
  <c r="B11" i="2" s="1"/>
  <c r="B12" i="2" s="1"/>
  <c r="B13" i="2" s="1"/>
  <c r="B14" i="2" s="1"/>
  <c r="B15" i="2" s="1"/>
  <c r="B16" i="2" s="1"/>
  <c r="B17" i="2" s="1"/>
  <c r="B18" i="2" s="1"/>
  <c r="B19" i="2" s="1"/>
  <c r="B20" i="2" s="1"/>
  <c r="B21" i="2" s="1"/>
  <c r="B22" i="2" s="1"/>
  <c r="B23" i="2" s="1"/>
  <c r="B24" i="2" s="1"/>
  <c r="B25" i="2" s="1"/>
  <c r="B26" i="2" s="1"/>
  <c r="B27" i="2" s="1"/>
  <c r="B28" i="2" s="1"/>
  <c r="B29" i="2" s="1"/>
  <c r="B30" i="2" s="1"/>
  <c r="B31" i="2" s="1"/>
  <c r="B32" i="2" s="1"/>
  <c r="B33" i="2" s="1"/>
  <c r="B34" i="2" s="1"/>
  <c r="B35" i="2" s="1"/>
  <c r="B36" i="2" s="1"/>
  <c r="B37" i="2" s="1"/>
  <c r="B38" i="2" s="1"/>
  <c r="B39" i="2" s="1"/>
  <c r="B40" i="2" s="1"/>
  <c r="B41" i="2" s="1"/>
  <c r="G45" i="6" l="1"/>
  <c r="G9" i="2"/>
  <c r="G13" i="2"/>
  <c r="G19" i="2"/>
  <c r="G7" i="2"/>
  <c r="G11" i="2"/>
  <c r="G15" i="2"/>
  <c r="G17" i="2"/>
  <c r="G23" i="2"/>
  <c r="G44" i="2" l="1"/>
  <c r="I5" i="3" s="1"/>
  <c r="A22" i="5"/>
  <c r="A23" i="5"/>
</calcChain>
</file>

<file path=xl/sharedStrings.xml><?xml version="1.0" encoding="utf-8"?>
<sst xmlns="http://schemas.openxmlformats.org/spreadsheetml/2006/main" count="148" uniqueCount="124">
  <si>
    <t>PROPOSAL</t>
  </si>
  <si>
    <t xml:space="preserve">        CITY OF TULSA, OKLAHOMA</t>
  </si>
  <si>
    <t xml:space="preserve">THE UNDERSIGNED BIDDER, having carefully examined the drawings, specifications, and other </t>
  </si>
  <si>
    <t>Contract Documents of the above project presently on file in the City Clerk, City of Tulsa Oklahoma:</t>
  </si>
  <si>
    <t>CERTIFIES THAT he has inspected the site of the proposed work and has full knowledge of the extent</t>
  </si>
  <si>
    <t xml:space="preserve">and character of the work involved, construction difficulties that may be encountered, and materials </t>
  </si>
  <si>
    <t xml:space="preserve">necessary for construction, class and type of excavation, and all other factors affecting or which may be </t>
  </si>
  <si>
    <t xml:space="preserve">affected by the specified work; and </t>
  </si>
  <si>
    <t xml:space="preserve">CERTIFIES THAT he has not entered into collusion with any other bidder or prospective bidder relative </t>
  </si>
  <si>
    <t>to the project and/or bid: and</t>
  </si>
  <si>
    <t xml:space="preserve">HEREBY PROPOSES: to enter into a contract to provide all necessary labor, materials, equipment and </t>
  </si>
  <si>
    <t xml:space="preserve">tools to completely construct and finish all the work required by the Contract Documents referred to  </t>
  </si>
  <si>
    <t xml:space="preserve">full payment therefore the amount set forth below for all work actually performed as computed by the </t>
  </si>
  <si>
    <t>Engineers as set forth in the Contract.</t>
  </si>
  <si>
    <t>Basis of Award</t>
  </si>
  <si>
    <t>Note:</t>
  </si>
  <si>
    <t>-  Item numbers omitted are not a part of the Contract.</t>
  </si>
  <si>
    <t>ITEM DESCRIPTION</t>
  </si>
  <si>
    <t>UNIT</t>
  </si>
  <si>
    <t>AMOUNT</t>
  </si>
  <si>
    <t xml:space="preserve"> </t>
  </si>
  <si>
    <t>Figures</t>
  </si>
  <si>
    <t xml:space="preserve">Enclosed is a (         ) Bidder's Surety Bond, (        ) Certified Check, (        ) Cashier's Check for </t>
  </si>
  <si>
    <t>_________________________________________</t>
  </si>
  <si>
    <t>Dollars</t>
  </si>
  <si>
    <t>($______________________)</t>
  </si>
  <si>
    <t>which the City of Tulsa may retain or recover as liquidated damages in the event that the undersigned fails to enter into</t>
  </si>
  <si>
    <t>contract for the work covered by this proposal., provided the Contract is awarded to the undersigned within thirty (30)</t>
  </si>
  <si>
    <t>days, or within ninety (90) days if Federal funds are utilized, from the date fixed for opening of bids and the undersigned</t>
  </si>
  <si>
    <t>fails to execute said Contract and furnish the required bonds and other requirements as called for in these Contract</t>
  </si>
  <si>
    <t>Documents within thirty (30) days after award of Contract.</t>
  </si>
  <si>
    <t xml:space="preserve">                                          Respectfully submitted,</t>
  </si>
  <si>
    <t>______________________________________________________________________</t>
  </si>
  <si>
    <t xml:space="preserve">                                       (Complete legal name of company)</t>
  </si>
  <si>
    <t xml:space="preserve">By: </t>
  </si>
  <si>
    <t xml:space="preserve">        ATTEST:</t>
  </si>
  <si>
    <t>_____________________________________</t>
  </si>
  <si>
    <t>____________________________________</t>
  </si>
  <si>
    <t>Title:</t>
  </si>
  <si>
    <t xml:space="preserve">                Title: Corporate Secretary</t>
  </si>
  <si>
    <t xml:space="preserve">                             Title: Corporate Secretary</t>
  </si>
  <si>
    <t xml:space="preserve">            </t>
  </si>
  <si>
    <t xml:space="preserve"> (SEAL)</t>
  </si>
  <si>
    <t>Address:________________________________</t>
  </si>
  <si>
    <t>_______________________________________</t>
  </si>
  <si>
    <t>Telephone Number: _______________________</t>
  </si>
  <si>
    <t>Fax Number: _______________________________</t>
  </si>
  <si>
    <t xml:space="preserve">                              ELECTRONIC BID PROPOSAL INSTRUCTIONS - EXCEL SPREADSHEET</t>
  </si>
  <si>
    <t>Please read the following instructions carefully.</t>
  </si>
  <si>
    <t>1.  After opening this file re-save it as your company's name.</t>
  </si>
  <si>
    <t>2.  Open the BID FORM Sheet from the tabs below.</t>
  </si>
  <si>
    <t>3.  Input the unit price of the appropriate pay item in the cells highlighted in blue.</t>
  </si>
  <si>
    <t>4.  Review all data input and check calculations to ensure accuracy of Bid.</t>
  </si>
  <si>
    <t>5.  Print 1hardcopy of the "PROPOSAL" tab, BID FORM and the "SIGNATURE PAGE" tab.</t>
  </si>
  <si>
    <t>6.  Complete and sign the "Signature Page" document.</t>
  </si>
  <si>
    <t xml:space="preserve">6.  Submit hardcopy and electronic disk with Contract Documents and Specifications for Bid opening date. </t>
  </si>
  <si>
    <t>NOTES:</t>
  </si>
  <si>
    <t>1.  The sheet named "FOR CONTRACTOR USE" shall be used by the contractor to export data to estimating software.</t>
  </si>
  <si>
    <t>LEGEND</t>
  </si>
  <si>
    <t>Cells Requiring Data Input.</t>
  </si>
  <si>
    <t>Internal Data Transfer.</t>
  </si>
  <si>
    <t>Calculated Results.</t>
  </si>
  <si>
    <t>AGREEMENT FOR USING ELECTRONIC BID PROPOSAL</t>
  </si>
  <si>
    <t xml:space="preserve">TO:  HONORABLE MAYOR </t>
  </si>
  <si>
    <t>By signing above bidder acknowledges receipt of the following Addenda (give number and date of each):</t>
  </si>
  <si>
    <t>(State of Organization)</t>
  </si>
  <si>
    <t>Printed Name:</t>
  </si>
  <si>
    <t>Revised 10/06/09</t>
  </si>
  <si>
    <t>UNIT PRICE</t>
  </si>
  <si>
    <t xml:space="preserve">                                                                                         TMUA PROJECT NO ES 2017-04</t>
  </si>
  <si>
    <t>QTY</t>
  </si>
  <si>
    <t>IT SHOULD BE NOTED THAT THE LOWEST RESPONSIVE BID SHALL BE DETERMINED BY THE TOTAL BASE BID.</t>
  </si>
  <si>
    <t xml:space="preserve">CONTRACT AWARD AT THE SOLE DISCRETION OF THE CITY OF TULSA.   </t>
  </si>
  <si>
    <t>CONSTRUCTION AS-BUILT</t>
  </si>
  <si>
    <t>BASE BID</t>
  </si>
  <si>
    <t>LSUM</t>
  </si>
  <si>
    <t>ITEM</t>
  </si>
  <si>
    <t>TOTAL BASE BID:</t>
  </si>
  <si>
    <r>
      <t xml:space="preserve">therein; to complete said work within </t>
    </r>
    <r>
      <rPr>
        <b/>
        <sz val="12"/>
        <rFont val="Times New Roman"/>
        <family val="1"/>
      </rPr>
      <t xml:space="preserve"> </t>
    </r>
    <r>
      <rPr>
        <b/>
        <u/>
        <sz val="12"/>
        <rFont val="Times New Roman"/>
        <family val="1"/>
      </rPr>
      <t xml:space="preserve"> 150</t>
    </r>
    <r>
      <rPr>
        <b/>
        <sz val="12"/>
        <rFont val="Times New Roman"/>
        <family val="1"/>
      </rPr>
      <t xml:space="preserve">  </t>
    </r>
    <r>
      <rPr>
        <sz val="12"/>
        <rFont val="Times New Roman"/>
        <family val="1"/>
      </rPr>
      <t>calendar days after the work order is issued; and to accept in</t>
    </r>
  </si>
  <si>
    <t>CONSTRUCTION QUALITY CONTROL</t>
  </si>
  <si>
    <t xml:space="preserve">                                                                                                                  TOTAL BASE BID (ITEMS 1 - 37 ABOVE):</t>
  </si>
  <si>
    <t>PROJECT NO:2036A0039Z, 2036A0056Z</t>
  </si>
  <si>
    <t>150 Calendar Days</t>
  </si>
  <si>
    <t>PROJECT NO. 2036A0039Z, 2036A0056Z</t>
  </si>
  <si>
    <t>150 DAYS</t>
  </si>
  <si>
    <t>PROJECT 2036A0039Z, 2036A0056Z</t>
  </si>
  <si>
    <t>By and Between:    Keithline Engineering Group, PLLC, (ENGINEER) and RECIPIENT. The enclosed electronic media is provided pursuant to your request and is for your limited use in connection with your submittal of Bid Proposal for Project   2036A0039Z, 2036A0056Z.  In no event shall the information be used for any other purpose or be released to third parties without the written consent of the ENGINEER.  In the event of a discrepancy between the hard copy and this electronic media at delivery or in the future, the hard copy shall govern. ENGINEER hereby disclaims any and all liability for the consequences from use of the electronic media and makes no warranty or guarantee of accuracy.  RECIPIENT shall assume full responsibility for the uses and consequences of the electronic media. It is agreed that ENGINEER has and retains ownership of the electronic media.  ENGINEER does not warrant or guarantee that the electronic data is compatible with RECIPIENT'S computer hardware or software, and ENGINEER'S responsibility for the electronic media is limited to replacement of defective media for a period of thirty (30) days after delivery to RECIPIENT. !!!  By opening and using this FILE, You AGREE to these TERMS AND CONDITIONS!!!</t>
  </si>
  <si>
    <t>Dated at Tulsa, Oklahoma, this ________ day of __________________________, 2026.</t>
  </si>
  <si>
    <t>UNCLASSIFIED EXCAVATION</t>
  </si>
  <si>
    <t>SWPPP DOCUMENTATION AND MANAGEMENT</t>
  </si>
  <si>
    <t>TEMPORARY SILT FENCE</t>
  </si>
  <si>
    <t>TEMPORARY SILT DIKE</t>
  </si>
  <si>
    <t>SOLID SLAB SODDING</t>
  </si>
  <si>
    <t>AGGREGATE BASE TYPE A</t>
  </si>
  <si>
    <t xml:space="preserve">SUBGRADE METHOD B </t>
  </si>
  <si>
    <t>SEPARATOR FABRIC</t>
  </si>
  <si>
    <t>FABRIC REINFORCEMENT (TENSAR GP50, OR APPROVED EQUAL)</t>
  </si>
  <si>
    <t>SUPERPAVE, TYPE S3 (PG 64-22)</t>
  </si>
  <si>
    <t>SUPERPAVE, TYPE S4 (PG 70-28)</t>
  </si>
  <si>
    <t>SUPERPAVE, TYPE S6 (PG 64-22)</t>
  </si>
  <si>
    <t>COLD MILLING PAVEMENT</t>
  </si>
  <si>
    <t>GROUND SIGN</t>
  </si>
  <si>
    <t>1-1/2" SQUARE TUBE POST</t>
  </si>
  <si>
    <t>1-3/4" SQUARE TUBE POST</t>
  </si>
  <si>
    <t>2" SQUARE TUBE POST</t>
  </si>
  <si>
    <t>MOBILIZATION</t>
  </si>
  <si>
    <t>CONSTRUCTION STAKING LEVEL II</t>
  </si>
  <si>
    <t>(PL) REMOVE &amp; RESET EXISTING SIGNS</t>
  </si>
  <si>
    <t>TRAFFIC STRIPE (PLASTIC) (4" WIDE)</t>
  </si>
  <si>
    <t>TRAFFIC STRIPE (PLASTIC) (8" WIDE)</t>
  </si>
  <si>
    <t>TRAFFIC STRIPE (PLASTIC) (24" WIDE)</t>
  </si>
  <si>
    <t>TRAFFIC STRIPE (PLASTIC) (ARROWS)</t>
  </si>
  <si>
    <t>CONSTRUCTION SIGNS 0 TO 6.25 SF</t>
  </si>
  <si>
    <t>CONSTRUCTION SIGNS 6.26 SF TO 15.99 SF</t>
  </si>
  <si>
    <t>CONSTRUCTION SIGNS 16.0 SF TO 32.99 SF</t>
  </si>
  <si>
    <t>BARRICADES (TYPE III)</t>
  </si>
  <si>
    <t>TUBE CHANNELIZERS</t>
  </si>
  <si>
    <t>FLAGGER</t>
  </si>
  <si>
    <t>PAVEMENT MARKING REMOVAL (TRAFFIC STRIPING)</t>
  </si>
  <si>
    <t>PROJECT SIGN (CITY OF TULSA STD 102)</t>
  </si>
  <si>
    <t>TYPE I AC PATCH</t>
  </si>
  <si>
    <t>OWNERS ALLOWANCE</t>
  </si>
  <si>
    <t>URBAN RIGHT-OF-WAY RESTORATION</t>
  </si>
  <si>
    <t>ARTERIAL STREET REHABILITATION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</si>
</sst>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quot;$&quot;#,##0.00"/>
    <numFmt numFmtId="165" formatCode="###,###;\-###,###;\-\-"/>
  </numFmts>
  <fonts count="24" x14ac:knownFonts="1">
    <font>
      <sz val="10"/>
      <name val="Arial"/>
    </font>
    <font>
      <sz val="10"/>
      <name val="Times New Roman"/>
      <family val="1"/>
    </font>
    <font>
      <b/>
      <sz val="12"/>
      <name val="Times New Roman"/>
      <family val="1"/>
    </font>
    <font>
      <sz val="12"/>
      <name val="Times New Roman"/>
      <family val="1"/>
    </font>
    <font>
      <b/>
      <u/>
      <sz val="12"/>
      <name val="Times New Roman"/>
      <family val="1"/>
    </font>
    <font>
      <sz val="10"/>
      <name val="Arial"/>
      <family val="2"/>
    </font>
    <font>
      <b/>
      <sz val="12"/>
      <name val="Arial"/>
      <family val="2"/>
    </font>
    <font>
      <b/>
      <sz val="10"/>
      <name val="Arial"/>
      <family val="2"/>
    </font>
    <font>
      <sz val="9"/>
      <name val="Arial"/>
      <family val="2"/>
    </font>
    <font>
      <sz val="12"/>
      <name val="Arial"/>
      <family val="2"/>
    </font>
    <font>
      <sz val="12"/>
      <name val="Arial"/>
      <family val="2"/>
    </font>
    <font>
      <b/>
      <sz val="8"/>
      <name val="Arial"/>
      <family val="2"/>
    </font>
    <font>
      <b/>
      <u/>
      <sz val="8"/>
      <name val="Arial"/>
      <family val="2"/>
    </font>
    <font>
      <sz val="8"/>
      <name val="Arial"/>
      <family val="2"/>
    </font>
    <font>
      <sz val="8"/>
      <name val="Times New Roman"/>
      <family val="1"/>
    </font>
    <font>
      <sz val="9"/>
      <name val="Arial"/>
      <family val="2"/>
    </font>
    <font>
      <u/>
      <sz val="12"/>
      <name val="Times New Roman"/>
      <family val="1"/>
    </font>
    <font>
      <b/>
      <sz val="8"/>
      <name val="Times New Roman"/>
      <family val="1"/>
    </font>
    <font>
      <sz val="11"/>
      <name val="Arial"/>
      <family val="2"/>
    </font>
    <font>
      <sz val="11"/>
      <color theme="1"/>
      <name val="Arial"/>
      <family val="2"/>
    </font>
    <font>
      <b/>
      <sz val="18"/>
      <name val="Arial"/>
      <family val="2"/>
    </font>
    <font>
      <b/>
      <sz val="11"/>
      <name val="Arial"/>
      <family val="2"/>
    </font>
    <font>
      <sz val="18"/>
      <name val="Arial"/>
      <family val="2"/>
    </font>
    <font>
      <b/>
      <sz val="16"/>
      <name val="Arial"/>
      <family val="2"/>
    </font>
  </fonts>
  <fills count="8">
    <fill>
      <patternFill patternType="none"/>
    </fill>
    <fill>
      <patternFill patternType="gray125"/>
    </fill>
    <fill>
      <patternFill patternType="solid">
        <fgColor indexed="41"/>
        <bgColor indexed="64"/>
      </patternFill>
    </fill>
    <fill>
      <patternFill patternType="solid">
        <fgColor indexed="22"/>
        <bgColor indexed="64"/>
      </patternFill>
    </fill>
    <fill>
      <patternFill patternType="solid">
        <fgColor indexed="43"/>
        <bgColor indexed="64"/>
      </patternFill>
    </fill>
    <fill>
      <patternFill patternType="solid">
        <fgColor indexed="13"/>
        <bgColor indexed="64"/>
      </patternFill>
    </fill>
    <fill>
      <patternFill patternType="solid">
        <fgColor rgb="FFFFFF00"/>
        <bgColor indexed="64"/>
      </patternFill>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s>
  <cellStyleXfs count="1">
    <xf numFmtId="0" fontId="0" fillId="0" borderId="0"/>
  </cellStyleXfs>
  <cellXfs count="74">
    <xf numFmtId="0" fontId="0" fillId="0" borderId="0" xfId="0"/>
    <xf numFmtId="0" fontId="1" fillId="0" borderId="0" xfId="0" applyFont="1"/>
    <xf numFmtId="0" fontId="3" fillId="0" borderId="0" xfId="0" applyFont="1" applyProtection="1">
      <protection hidden="1"/>
    </xf>
    <xf numFmtId="0" fontId="1" fillId="0" borderId="0" xfId="0" applyFont="1" applyProtection="1">
      <protection hidden="1"/>
    </xf>
    <xf numFmtId="0" fontId="3" fillId="0" borderId="0" xfId="0" applyFont="1" applyAlignment="1" applyProtection="1">
      <alignment wrapText="1"/>
      <protection hidden="1"/>
    </xf>
    <xf numFmtId="0" fontId="4" fillId="0" borderId="0" xfId="0" applyFont="1" applyProtection="1">
      <protection hidden="1"/>
    </xf>
    <xf numFmtId="0" fontId="5" fillId="0" borderId="0" xfId="0" applyFont="1"/>
    <xf numFmtId="0" fontId="2" fillId="0" borderId="0" xfId="0" quotePrefix="1" applyFont="1" applyProtection="1">
      <protection hidden="1"/>
    </xf>
    <xf numFmtId="0" fontId="2" fillId="0" borderId="0" xfId="0" applyFont="1" applyProtection="1">
      <protection hidden="1"/>
    </xf>
    <xf numFmtId="0" fontId="8" fillId="0" borderId="0" xfId="0" applyFont="1"/>
    <xf numFmtId="0" fontId="9" fillId="0" borderId="0" xfId="0" applyFont="1"/>
    <xf numFmtId="0" fontId="2" fillId="0" borderId="0" xfId="0" applyFont="1"/>
    <xf numFmtId="0" fontId="3" fillId="0" borderId="0" xfId="0" applyFont="1"/>
    <xf numFmtId="44" fontId="3" fillId="0" borderId="0" xfId="0" applyNumberFormat="1" applyFont="1"/>
    <xf numFmtId="0" fontId="3" fillId="0" borderId="0" xfId="0" applyFont="1" applyAlignment="1">
      <alignment vertical="top"/>
    </xf>
    <xf numFmtId="3" fontId="3" fillId="0" borderId="0" xfId="0" applyNumberFormat="1" applyFont="1"/>
    <xf numFmtId="3" fontId="9" fillId="0" borderId="0" xfId="0" applyNumberFormat="1" applyFont="1"/>
    <xf numFmtId="43" fontId="10" fillId="0" borderId="0" xfId="0" applyNumberFormat="1" applyFont="1"/>
    <xf numFmtId="0" fontId="12" fillId="0" borderId="0" xfId="0" applyFont="1"/>
    <xf numFmtId="0" fontId="13" fillId="0" borderId="0" xfId="0" applyFont="1"/>
    <xf numFmtId="0" fontId="13" fillId="0" borderId="0" xfId="0" applyFont="1" applyAlignment="1">
      <alignment horizontal="left"/>
    </xf>
    <xf numFmtId="0" fontId="13" fillId="0" borderId="0" xfId="0" applyFont="1" applyAlignment="1">
      <alignment horizontal="right"/>
    </xf>
    <xf numFmtId="44" fontId="13" fillId="2" borderId="0" xfId="0" applyNumberFormat="1" applyFont="1" applyFill="1"/>
    <xf numFmtId="44" fontId="13" fillId="3" borderId="0" xfId="0" applyNumberFormat="1" applyFont="1" applyFill="1"/>
    <xf numFmtId="44" fontId="13" fillId="4" borderId="0" xfId="0" applyNumberFormat="1" applyFont="1" applyFill="1"/>
    <xf numFmtId="0" fontId="12" fillId="0" borderId="0" xfId="0" applyFont="1" applyAlignment="1">
      <alignment horizontal="left"/>
    </xf>
    <xf numFmtId="0" fontId="14" fillId="0" borderId="0" xfId="0" applyFont="1"/>
    <xf numFmtId="0" fontId="0" fillId="5" borderId="0" xfId="0" applyFill="1"/>
    <xf numFmtId="0" fontId="15" fillId="0" borderId="0" xfId="0" applyFont="1"/>
    <xf numFmtId="0" fontId="11" fillId="0" borderId="0" xfId="0" applyFont="1"/>
    <xf numFmtId="0" fontId="7" fillId="0" borderId="0" xfId="0" applyFont="1"/>
    <xf numFmtId="164" fontId="6" fillId="0" borderId="0" xfId="0" applyNumberFormat="1" applyFont="1"/>
    <xf numFmtId="0" fontId="16" fillId="0" borderId="0" xfId="0" applyFont="1"/>
    <xf numFmtId="164" fontId="0" fillId="0" borderId="0" xfId="0" applyNumberFormat="1" applyAlignment="1">
      <alignment horizontal="center" vertical="center"/>
    </xf>
    <xf numFmtId="2" fontId="5" fillId="0" borderId="0" xfId="0" applyNumberFormat="1" applyFont="1" applyAlignment="1">
      <alignment vertical="center"/>
    </xf>
    <xf numFmtId="0" fontId="4" fillId="0" borderId="0" xfId="0" applyFont="1"/>
    <xf numFmtId="0" fontId="17" fillId="0" borderId="0" xfId="0" applyFont="1" applyProtection="1">
      <protection hidden="1"/>
    </xf>
    <xf numFmtId="0" fontId="14" fillId="0" borderId="0" xfId="0" applyFont="1" applyProtection="1">
      <protection hidden="1"/>
    </xf>
    <xf numFmtId="0" fontId="18" fillId="0" borderId="1" xfId="0" applyFont="1" applyBorder="1" applyAlignment="1">
      <alignment horizontal="left" vertical="center" wrapText="1"/>
    </xf>
    <xf numFmtId="0" fontId="18" fillId="0" borderId="1" xfId="0" applyFont="1" applyBorder="1" applyAlignment="1">
      <alignment horizontal="center" vertical="center"/>
    </xf>
    <xf numFmtId="0" fontId="0" fillId="0" borderId="0" xfId="0" applyAlignment="1">
      <alignment horizontal="center" vertical="center"/>
    </xf>
    <xf numFmtId="0" fontId="7" fillId="0" borderId="0" xfId="0" applyFont="1" applyAlignment="1" applyProtection="1">
      <alignment horizontal="center" vertical="center"/>
      <protection hidden="1"/>
    </xf>
    <xf numFmtId="49" fontId="0" fillId="0" borderId="0" xfId="0" applyNumberFormat="1" applyAlignment="1">
      <alignment horizontal="center" vertical="center"/>
    </xf>
    <xf numFmtId="49" fontId="5" fillId="0" borderId="0" xfId="0" applyNumberFormat="1" applyFont="1" applyAlignment="1">
      <alignment horizontal="center" vertical="center"/>
    </xf>
    <xf numFmtId="164" fontId="18" fillId="6" borderId="1" xfId="0" applyNumberFormat="1" applyFont="1" applyFill="1" applyBorder="1" applyAlignment="1">
      <alignment horizontal="right" vertical="center"/>
    </xf>
    <xf numFmtId="164" fontId="20" fillId="0" borderId="2" xfId="0" applyNumberFormat="1" applyFont="1" applyBorder="1" applyAlignment="1" applyProtection="1">
      <alignment horizontal="center" vertical="center"/>
      <protection hidden="1"/>
    </xf>
    <xf numFmtId="164" fontId="18" fillId="0" borderId="6" xfId="0" applyNumberFormat="1" applyFont="1" applyBorder="1" applyAlignment="1">
      <alignment horizontal="center" vertical="center"/>
    </xf>
    <xf numFmtId="3" fontId="0" fillId="0" borderId="0" xfId="0" applyNumberFormat="1" applyAlignment="1">
      <alignment horizontal="center" vertical="center"/>
    </xf>
    <xf numFmtId="165" fontId="18" fillId="0" borderId="1" xfId="0" applyNumberFormat="1" applyFont="1" applyBorder="1" applyAlignment="1">
      <alignment horizontal="center" vertical="center"/>
    </xf>
    <xf numFmtId="164" fontId="19" fillId="0" borderId="1" xfId="0" applyNumberFormat="1" applyFont="1" applyBorder="1" applyAlignment="1">
      <alignment horizontal="right" vertical="center"/>
    </xf>
    <xf numFmtId="164" fontId="0" fillId="0" borderId="0" xfId="0" applyNumberFormat="1"/>
    <xf numFmtId="164" fontId="18" fillId="7" borderId="1" xfId="0" applyNumberFormat="1" applyFont="1" applyFill="1" applyBorder="1" applyAlignment="1">
      <alignment horizontal="right" vertical="center"/>
    </xf>
    <xf numFmtId="0" fontId="13" fillId="0" borderId="0" xfId="0" applyFont="1" applyAlignment="1">
      <alignment horizontal="left" vertical="top" wrapText="1"/>
    </xf>
    <xf numFmtId="0" fontId="11" fillId="0" borderId="0" xfId="0" applyFont="1" applyAlignment="1">
      <alignment horizontal="center"/>
    </xf>
    <xf numFmtId="0" fontId="2" fillId="0" borderId="0" xfId="0" applyFont="1" applyAlignment="1" applyProtection="1">
      <alignment horizontal="center"/>
      <protection hidden="1"/>
    </xf>
    <xf numFmtId="0" fontId="2" fillId="0" borderId="0" xfId="0" applyFont="1" applyAlignment="1" applyProtection="1">
      <alignment horizontal="center" wrapText="1"/>
      <protection hidden="1"/>
    </xf>
    <xf numFmtId="0" fontId="20" fillId="0" borderId="0" xfId="0" applyFont="1" applyAlignment="1" applyProtection="1">
      <alignment horizontal="center" vertical="center"/>
      <protection hidden="1"/>
    </xf>
    <xf numFmtId="0" fontId="22" fillId="0" borderId="0" xfId="0" applyFont="1" applyAlignment="1">
      <alignment horizontal="center" vertical="center"/>
    </xf>
    <xf numFmtId="0" fontId="23" fillId="0" borderId="2" xfId="0" applyFont="1" applyBorder="1" applyAlignment="1" applyProtection="1">
      <alignment horizontal="center" vertical="center"/>
      <protection hidden="1"/>
    </xf>
    <xf numFmtId="0" fontId="21" fillId="0" borderId="1" xfId="0" applyFont="1" applyBorder="1" applyAlignment="1" applyProtection="1">
      <alignment horizontal="left" vertical="center"/>
      <protection hidden="1"/>
    </xf>
    <xf numFmtId="0" fontId="18" fillId="0" borderId="1" xfId="0" applyFont="1" applyBorder="1" applyAlignment="1">
      <alignment vertical="center"/>
    </xf>
    <xf numFmtId="0" fontId="18" fillId="0" borderId="7" xfId="0" applyFont="1" applyBorder="1" applyAlignment="1">
      <alignment vertical="center"/>
    </xf>
    <xf numFmtId="164" fontId="21" fillId="0" borderId="4" xfId="0" applyNumberFormat="1" applyFont="1" applyBorder="1" applyAlignment="1">
      <alignment horizontal="center" vertical="center" wrapText="1"/>
    </xf>
    <xf numFmtId="164" fontId="18" fillId="0" borderId="5" xfId="0" applyNumberFormat="1" applyFont="1" applyBorder="1" applyAlignment="1">
      <alignment horizontal="center" vertical="center" wrapText="1"/>
    </xf>
    <xf numFmtId="0" fontId="6" fillId="0" borderId="0" xfId="0" applyFont="1" applyAlignment="1">
      <alignment horizontal="center" vertical="center" wrapText="1"/>
    </xf>
    <xf numFmtId="0" fontId="21" fillId="0" borderId="3" xfId="0" applyFont="1" applyBorder="1" applyAlignment="1" applyProtection="1">
      <alignment horizontal="center" vertical="center" wrapText="1"/>
      <protection hidden="1"/>
    </xf>
    <xf numFmtId="0" fontId="21" fillId="0" borderId="1" xfId="0" applyFont="1" applyBorder="1" applyAlignment="1" applyProtection="1">
      <alignment horizontal="center" vertical="center" wrapText="1"/>
      <protection hidden="1"/>
    </xf>
    <xf numFmtId="0" fontId="21" fillId="0" borderId="3" xfId="0" applyFont="1" applyBorder="1" applyAlignment="1" applyProtection="1">
      <alignment horizontal="center" vertical="center"/>
      <protection hidden="1"/>
    </xf>
    <xf numFmtId="0" fontId="18" fillId="0" borderId="1" xfId="0" applyFont="1" applyBorder="1" applyAlignment="1" applyProtection="1">
      <alignment horizontal="center" vertical="center"/>
      <protection hidden="1"/>
    </xf>
    <xf numFmtId="3" fontId="21" fillId="0" borderId="4" xfId="0" applyNumberFormat="1" applyFont="1" applyBorder="1" applyAlignment="1">
      <alignment horizontal="center" vertical="center" wrapText="1"/>
    </xf>
    <xf numFmtId="3" fontId="18" fillId="0" borderId="5" xfId="0" applyNumberFormat="1" applyFont="1" applyBorder="1" applyAlignment="1">
      <alignment horizontal="center" vertical="center" wrapText="1"/>
    </xf>
    <xf numFmtId="164" fontId="21" fillId="0" borderId="3" xfId="0" applyNumberFormat="1" applyFont="1" applyBorder="1" applyAlignment="1" applyProtection="1">
      <alignment horizontal="center" vertical="center" wrapText="1"/>
      <protection hidden="1"/>
    </xf>
    <xf numFmtId="164" fontId="18" fillId="0" borderId="1" xfId="0" applyNumberFormat="1" applyFont="1" applyBorder="1" applyAlignment="1" applyProtection="1">
      <alignment horizontal="center" vertical="center"/>
      <protection hidden="1"/>
    </xf>
    <xf numFmtId="44" fontId="2" fillId="7" borderId="2" xfId="0" applyNumberFormat="1" applyFont="1" applyFill="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xdr:col>
      <xdr:colOff>9525</xdr:colOff>
      <xdr:row>30</xdr:row>
      <xdr:rowOff>190500</xdr:rowOff>
    </xdr:from>
    <xdr:to>
      <xdr:col>7</xdr:col>
      <xdr:colOff>409575</xdr:colOff>
      <xdr:row>30</xdr:row>
      <xdr:rowOff>190500</xdr:rowOff>
    </xdr:to>
    <xdr:sp macro="" textlink="">
      <xdr:nvSpPr>
        <xdr:cNvPr id="1115" name="Line 2">
          <a:extLst>
            <a:ext uri="{FF2B5EF4-FFF2-40B4-BE49-F238E27FC236}">
              <a16:creationId xmlns:a16="http://schemas.microsoft.com/office/drawing/2014/main" id="{00000000-0008-0000-0300-00005B040000}"/>
            </a:ext>
          </a:extLst>
        </xdr:cNvPr>
        <xdr:cNvSpPr>
          <a:spLocks noChangeShapeType="1"/>
        </xdr:cNvSpPr>
      </xdr:nvSpPr>
      <xdr:spPr bwMode="auto">
        <a:xfrm>
          <a:off x="1228725" y="6172200"/>
          <a:ext cx="28384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S:\1_Projects\14%20-%20Tulsa%20Roadway\22.30_36thStN_Garnett%20to%20129th%20&amp;%20129th%20Inter\01.3_Pay%20Item%20&amp;%20Notes\22.30_MASTER_Pay%20Item%20&amp;%20Summary%20Tables.xlsx" TargetMode="External"/><Relationship Id="rId1" Type="http://schemas.openxmlformats.org/officeDocument/2006/relationships/externalLinkPath" Target="file:///S:\1_Projects\14%20-%20Tulsa%20Roadway\22.30_36thStN_Garnett%20to%20129th%20&amp;%20129th%20Inter\01.3_Pay%20Item%20&amp;%20Notes\22.30_MASTER_Pay%20Item%20&amp;%20Summary%20Tabl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MASTER-pay items"/>
      <sheetName val="ESTIMATE"/>
      <sheetName val="SUMMARY-SURFACING"/>
      <sheetName val="SUMMARY-EROSION"/>
      <sheetName val="SIGN SUMMARY"/>
      <sheetName val="SUMMARY-STRIPING"/>
      <sheetName val="SUMMARY-DRIVES"/>
    </sheetNames>
    <sheetDataSet>
      <sheetData sheetId="0">
        <row r="3">
          <cell r="D3" t="str">
            <v>UNCLASSIFIED EXCAVATION</v>
          </cell>
          <cell r="F3" t="str">
            <v>CY</v>
          </cell>
        </row>
        <row r="4">
          <cell r="D4" t="str">
            <v>SWPPP DOCUMENTATION AND MANAGEMENT</v>
          </cell>
          <cell r="F4" t="str">
            <v>LSUM</v>
          </cell>
        </row>
        <row r="5">
          <cell r="D5" t="str">
            <v>TEMPORARY SILT FENCE</v>
          </cell>
          <cell r="F5" t="str">
            <v>LF</v>
          </cell>
        </row>
        <row r="6">
          <cell r="D6" t="str">
            <v>TEMPORARY SILT DIKE</v>
          </cell>
          <cell r="F6" t="str">
            <v>LF</v>
          </cell>
        </row>
        <row r="7">
          <cell r="D7" t="str">
            <v>SOLID SLAB SODDING</v>
          </cell>
          <cell r="F7" t="str">
            <v>SY</v>
          </cell>
        </row>
        <row r="8">
          <cell r="D8" t="str">
            <v>AGGREGATE BASE TYPE A</v>
          </cell>
          <cell r="F8" t="str">
            <v>CY</v>
          </cell>
        </row>
        <row r="9">
          <cell r="D9" t="str">
            <v xml:space="preserve">SUBGRADE METHOD B </v>
          </cell>
          <cell r="F9" t="str">
            <v>SY</v>
          </cell>
        </row>
        <row r="10">
          <cell r="D10" t="str">
            <v>SEPARATOR FABRIC</v>
          </cell>
          <cell r="F10" t="str">
            <v>SY</v>
          </cell>
        </row>
        <row r="11">
          <cell r="D11" t="str">
            <v>FABRIC REINFORCEMENT (TENSAR GP50, OR APPROVED EQUAL)</v>
          </cell>
          <cell r="F11" t="str">
            <v>SY</v>
          </cell>
        </row>
        <row r="12">
          <cell r="D12" t="str">
            <v>SUPERPAVE, TYPE S3 (PG 64-22)</v>
          </cell>
          <cell r="F12" t="str">
            <v>TON</v>
          </cell>
        </row>
        <row r="13">
          <cell r="D13" t="str">
            <v>SUPERPAVE, TYPE S4 (PG 70-28)</v>
          </cell>
          <cell r="F13" t="str">
            <v>TON</v>
          </cell>
        </row>
        <row r="14">
          <cell r="D14" t="str">
            <v>SUPERPAVE, TYPE S6 (PG 64-22)</v>
          </cell>
          <cell r="F14" t="str">
            <v>TON</v>
          </cell>
        </row>
        <row r="15">
          <cell r="D15" t="str">
            <v>COLD MILLING PAVEMENT</v>
          </cell>
          <cell r="F15" t="str">
            <v>SY</v>
          </cell>
        </row>
        <row r="16">
          <cell r="D16" t="str">
            <v>GROUND SIGN</v>
          </cell>
          <cell r="F16" t="str">
            <v>SF</v>
          </cell>
        </row>
        <row r="17">
          <cell r="D17" t="str">
            <v>1-1/2" SQUARE TUBE POST</v>
          </cell>
          <cell r="F17" t="str">
            <v>LF</v>
          </cell>
        </row>
        <row r="18">
          <cell r="D18" t="str">
            <v>1-3/4" SQUARE TUBE POST</v>
          </cell>
          <cell r="F18" t="str">
            <v>LF</v>
          </cell>
        </row>
        <row r="19">
          <cell r="D19" t="str">
            <v>2" SQUARE TUBE POST</v>
          </cell>
          <cell r="F19" t="str">
            <v>LF</v>
          </cell>
        </row>
        <row r="20">
          <cell r="D20" t="str">
            <v>MOBILIZATION</v>
          </cell>
          <cell r="F20" t="str">
            <v>EA</v>
          </cell>
        </row>
        <row r="21">
          <cell r="D21" t="str">
            <v>CONSTRUCTION STAKING LEVEL II</v>
          </cell>
          <cell r="F21" t="str">
            <v>EA</v>
          </cell>
        </row>
        <row r="22">
          <cell r="D22" t="str">
            <v>(PL) REMOVE &amp; RESET EXISTING SIGNS</v>
          </cell>
          <cell r="F22" t="str">
            <v>EA</v>
          </cell>
        </row>
        <row r="23">
          <cell r="D23" t="str">
            <v>TRAFFIC STRIPE (PLASTIC) (4" WIDE)</v>
          </cell>
          <cell r="F23" t="str">
            <v>LF</v>
          </cell>
        </row>
        <row r="24">
          <cell r="D24" t="str">
            <v>TRAFFIC STRIPE (PLASTIC) (8" WIDE)</v>
          </cell>
          <cell r="F24" t="str">
            <v>LF</v>
          </cell>
        </row>
        <row r="25">
          <cell r="D25" t="str">
            <v>TRAFFIC STRIPE (PLASTIC) (24" WIDE)</v>
          </cell>
          <cell r="F25" t="str">
            <v>LF</v>
          </cell>
        </row>
        <row r="26">
          <cell r="D26" t="str">
            <v>TRAFFIC STRIPE (PLASTIC) (ARROWS)</v>
          </cell>
          <cell r="F26" t="str">
            <v>LF</v>
          </cell>
        </row>
        <row r="27">
          <cell r="D27" t="str">
            <v>CONSTRUCTION SIGNS 0 TO 6.25 SF</v>
          </cell>
          <cell r="F27" t="str">
            <v>SD</v>
          </cell>
        </row>
        <row r="28">
          <cell r="D28" t="str">
            <v>CONSTRUCTION SIGNS 6.26 SF TO 15.99 SF</v>
          </cell>
          <cell r="F28" t="str">
            <v>SD</v>
          </cell>
        </row>
        <row r="29">
          <cell r="D29" t="str">
            <v>CONSTRUCTION SIGNS 16.0 SF TO 32.99 SF</v>
          </cell>
          <cell r="F29" t="str">
            <v>SD</v>
          </cell>
        </row>
        <row r="30">
          <cell r="D30" t="str">
            <v>BARRICADES (TYPE III)</v>
          </cell>
          <cell r="F30" t="str">
            <v>SD</v>
          </cell>
        </row>
        <row r="31">
          <cell r="D31" t="str">
            <v>TUBE CHANNELIZERS</v>
          </cell>
          <cell r="F31" t="str">
            <v>SD</v>
          </cell>
        </row>
        <row r="32">
          <cell r="D32" t="str">
            <v>FLAGGER</v>
          </cell>
          <cell r="F32" t="str">
            <v>FD</v>
          </cell>
        </row>
        <row r="33">
          <cell r="D33" t="str">
            <v>PAVEMENT MARKING REMOVAL (TRAFFIC STRIPING)</v>
          </cell>
          <cell r="F33" t="str">
            <v>LF</v>
          </cell>
        </row>
        <row r="34">
          <cell r="D34" t="str">
            <v>PROJECT SIGN (CITY OF TULSA STD 102)</v>
          </cell>
          <cell r="F34" t="str">
            <v>EA</v>
          </cell>
        </row>
        <row r="35">
          <cell r="D35" t="str">
            <v>TYPE I AC PATCH</v>
          </cell>
          <cell r="F35" t="str">
            <v>CY</v>
          </cell>
        </row>
        <row r="36">
          <cell r="D36" t="str">
            <v>OWNERS ALLOWANCE</v>
          </cell>
          <cell r="F36" t="str">
            <v>EA</v>
          </cell>
        </row>
        <row r="37">
          <cell r="D37" t="str">
            <v>URBAN RIGHT-OF-WAY RESTORATION</v>
          </cell>
          <cell r="F37" t="str">
            <v>EA</v>
          </cell>
        </row>
        <row r="38">
          <cell r="F38" t="str">
            <v>LSUM</v>
          </cell>
        </row>
      </sheetData>
      <sheetData sheetId="1"/>
      <sheetData sheetId="2"/>
      <sheetData sheetId="3"/>
      <sheetData sheetId="4"/>
      <sheetData sheetId="5"/>
      <sheetData sheetId="6"/>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42"/>
  <sheetViews>
    <sheetView tabSelected="1" zoomScaleNormal="100" workbookViewId="0">
      <selection activeCell="E2" sqref="E2"/>
    </sheetView>
  </sheetViews>
  <sheetFormatPr defaultRowHeight="12.75" x14ac:dyDescent="0.2"/>
  <cols>
    <col min="9" max="9" width="8.7109375" customWidth="1"/>
    <col min="10" max="12" width="9.140625" hidden="1" customWidth="1"/>
    <col min="13" max="13" width="7.42578125" hidden="1" customWidth="1"/>
    <col min="14" max="14" width="9.140625" hidden="1" customWidth="1"/>
  </cols>
  <sheetData>
    <row r="1" spans="1:14" x14ac:dyDescent="0.2">
      <c r="A1" s="30" t="s">
        <v>47</v>
      </c>
      <c r="B1" s="30"/>
      <c r="C1" s="30"/>
      <c r="D1" s="30"/>
      <c r="E1" s="30"/>
      <c r="F1" s="30"/>
      <c r="G1" s="30"/>
      <c r="H1" s="30"/>
      <c r="I1" s="30"/>
      <c r="J1" s="30"/>
      <c r="K1" s="30"/>
      <c r="L1" s="30"/>
      <c r="M1" s="30"/>
      <c r="N1" s="30"/>
    </row>
    <row r="2" spans="1:14" x14ac:dyDescent="0.2">
      <c r="A2" s="29" t="s">
        <v>69</v>
      </c>
      <c r="B2" s="29"/>
      <c r="C2" s="29"/>
      <c r="D2" s="29"/>
      <c r="E2" s="29" t="s">
        <v>123</v>
      </c>
      <c r="F2" s="29"/>
      <c r="G2" s="29"/>
      <c r="H2" s="29"/>
      <c r="I2" s="29"/>
      <c r="J2" s="29"/>
      <c r="K2" s="29"/>
      <c r="L2" s="29"/>
      <c r="M2" s="29"/>
      <c r="N2" s="29"/>
    </row>
    <row r="3" spans="1:14" x14ac:dyDescent="0.2">
      <c r="A3" s="29"/>
      <c r="B3" s="29"/>
      <c r="C3" s="53" t="s">
        <v>85</v>
      </c>
      <c r="D3" s="53"/>
      <c r="E3" s="53"/>
      <c r="F3" s="53"/>
      <c r="G3" s="53"/>
      <c r="H3" s="53"/>
      <c r="I3" s="53"/>
      <c r="J3" s="29"/>
      <c r="K3" s="29"/>
      <c r="L3" s="29"/>
      <c r="M3" s="29"/>
      <c r="N3" s="29"/>
    </row>
    <row r="8" spans="1:14" x14ac:dyDescent="0.2">
      <c r="A8" s="18" t="s">
        <v>48</v>
      </c>
      <c r="B8" s="19"/>
      <c r="C8" s="19"/>
      <c r="D8" s="19"/>
      <c r="E8" s="19"/>
      <c r="F8" s="19"/>
      <c r="G8" s="19"/>
      <c r="H8" s="19"/>
      <c r="I8" s="19"/>
      <c r="J8" s="19"/>
      <c r="K8" s="19"/>
      <c r="L8" s="19"/>
      <c r="M8" s="19"/>
      <c r="N8" s="19"/>
    </row>
    <row r="9" spans="1:14" x14ac:dyDescent="0.2">
      <c r="A9" s="19" t="s">
        <v>49</v>
      </c>
      <c r="B9" s="19"/>
      <c r="C9" s="19"/>
      <c r="D9" s="19"/>
      <c r="E9" s="19"/>
      <c r="F9" s="19"/>
      <c r="G9" s="19"/>
      <c r="H9" s="19"/>
      <c r="I9" s="19"/>
      <c r="J9" s="19"/>
      <c r="K9" s="19"/>
      <c r="L9" s="19"/>
      <c r="M9" s="19"/>
      <c r="N9" s="19"/>
    </row>
    <row r="10" spans="1:14" x14ac:dyDescent="0.2">
      <c r="A10" s="19" t="s">
        <v>50</v>
      </c>
      <c r="B10" s="19"/>
      <c r="C10" s="19"/>
      <c r="D10" s="19"/>
      <c r="E10" s="19"/>
      <c r="F10" s="19"/>
      <c r="G10" s="19"/>
      <c r="H10" s="19"/>
      <c r="I10" s="19"/>
      <c r="J10" s="19"/>
      <c r="K10" s="19"/>
      <c r="L10" s="19"/>
      <c r="M10" s="19"/>
      <c r="N10" s="19"/>
    </row>
    <row r="11" spans="1:14" x14ac:dyDescent="0.2">
      <c r="A11" s="19" t="s">
        <v>51</v>
      </c>
      <c r="B11" s="19"/>
      <c r="C11" s="19"/>
      <c r="D11" s="19"/>
      <c r="E11" s="19"/>
      <c r="F11" s="19"/>
      <c r="G11" s="19"/>
      <c r="H11" s="19"/>
      <c r="I11" s="19"/>
      <c r="J11" s="19"/>
      <c r="K11" s="19"/>
      <c r="L11" s="19"/>
      <c r="M11" s="19"/>
      <c r="N11" s="19"/>
    </row>
    <row r="12" spans="1:14" x14ac:dyDescent="0.2">
      <c r="A12" s="20" t="s">
        <v>52</v>
      </c>
      <c r="B12" s="19"/>
      <c r="C12" s="19"/>
      <c r="D12" s="19"/>
      <c r="E12" s="19"/>
      <c r="F12" s="19"/>
      <c r="G12" s="19"/>
      <c r="H12" s="19"/>
      <c r="I12" s="19"/>
      <c r="J12" s="19"/>
      <c r="K12" s="19"/>
      <c r="L12" s="19"/>
      <c r="M12" s="19"/>
      <c r="N12" s="19"/>
    </row>
    <row r="13" spans="1:14" x14ac:dyDescent="0.2">
      <c r="A13" s="20" t="s">
        <v>53</v>
      </c>
      <c r="B13" s="19"/>
      <c r="C13" s="19"/>
      <c r="D13" s="19"/>
      <c r="E13" s="19"/>
      <c r="F13" s="19"/>
      <c r="G13" s="19"/>
      <c r="H13" s="19"/>
      <c r="I13" s="19"/>
      <c r="J13" s="19"/>
      <c r="K13" s="19"/>
      <c r="L13" s="19"/>
      <c r="M13" s="19"/>
      <c r="N13" s="19"/>
    </row>
    <row r="14" spans="1:14" x14ac:dyDescent="0.2">
      <c r="A14" s="20" t="s">
        <v>54</v>
      </c>
      <c r="B14" s="19"/>
      <c r="C14" s="19"/>
      <c r="D14" s="19"/>
      <c r="E14" s="19"/>
      <c r="F14" s="19"/>
      <c r="G14" s="19"/>
      <c r="H14" s="19"/>
      <c r="I14" s="19"/>
      <c r="J14" s="19"/>
      <c r="K14" s="19"/>
      <c r="L14" s="19"/>
      <c r="M14" s="19"/>
      <c r="N14" s="19"/>
    </row>
    <row r="15" spans="1:14" x14ac:dyDescent="0.2">
      <c r="A15" s="20" t="s">
        <v>55</v>
      </c>
      <c r="B15" s="19"/>
      <c r="C15" s="19"/>
      <c r="D15" s="19"/>
      <c r="E15" s="19"/>
      <c r="F15" s="19"/>
      <c r="G15" s="19"/>
      <c r="H15" s="19"/>
      <c r="I15" s="19"/>
      <c r="J15" s="19"/>
      <c r="K15" s="19"/>
      <c r="L15" s="19"/>
      <c r="M15" s="19"/>
      <c r="N15" s="19"/>
    </row>
    <row r="16" spans="1:14" x14ac:dyDescent="0.2">
      <c r="A16" s="20"/>
      <c r="B16" s="19"/>
      <c r="C16" s="19"/>
      <c r="D16" s="19"/>
      <c r="E16" s="19"/>
      <c r="F16" s="19"/>
      <c r="G16" s="19"/>
      <c r="H16" s="19"/>
      <c r="I16" s="19"/>
      <c r="J16" s="19"/>
      <c r="K16" s="19"/>
      <c r="L16" s="19"/>
      <c r="M16" s="19"/>
      <c r="N16" s="19"/>
    </row>
    <row r="17" spans="1:14" x14ac:dyDescent="0.2">
      <c r="A17" s="18" t="s">
        <v>56</v>
      </c>
      <c r="B17" s="19"/>
      <c r="C17" s="19"/>
      <c r="D17" s="19"/>
      <c r="E17" s="19"/>
      <c r="F17" s="19"/>
      <c r="G17" s="19"/>
      <c r="H17" s="19"/>
      <c r="I17" s="19"/>
      <c r="J17" s="19"/>
      <c r="K17" s="19"/>
      <c r="L17" s="19"/>
      <c r="M17" s="19"/>
      <c r="N17" s="19"/>
    </row>
    <row r="18" spans="1:14" x14ac:dyDescent="0.2">
      <c r="A18" s="19" t="s">
        <v>57</v>
      </c>
      <c r="B18" s="19"/>
      <c r="C18" s="19"/>
      <c r="D18" s="19"/>
      <c r="E18" s="19"/>
      <c r="F18" s="19"/>
      <c r="G18" s="19"/>
      <c r="H18" s="19"/>
      <c r="I18" s="19"/>
      <c r="J18" s="19"/>
      <c r="K18" s="19"/>
      <c r="L18" s="19"/>
      <c r="M18" s="19"/>
      <c r="N18" s="19"/>
    </row>
    <row r="19" spans="1:14" x14ac:dyDescent="0.2">
      <c r="A19" s="21"/>
      <c r="B19" s="19"/>
      <c r="C19" s="19"/>
      <c r="D19" s="19"/>
      <c r="E19" s="19"/>
      <c r="F19" s="19"/>
      <c r="G19" s="19"/>
      <c r="H19" s="19"/>
      <c r="I19" s="19"/>
      <c r="J19" s="19"/>
      <c r="K19" s="19"/>
      <c r="L19" s="19"/>
      <c r="M19" s="19"/>
      <c r="N19" s="19"/>
    </row>
    <row r="20" spans="1:14" x14ac:dyDescent="0.2">
      <c r="A20" s="18" t="s">
        <v>58</v>
      </c>
      <c r="B20" s="19"/>
      <c r="C20" s="19"/>
      <c r="D20" s="19"/>
      <c r="E20" s="19"/>
      <c r="F20" s="19"/>
      <c r="G20" s="19"/>
      <c r="H20" s="19"/>
      <c r="I20" s="19"/>
      <c r="J20" s="19"/>
      <c r="K20" s="19"/>
      <c r="L20" s="19"/>
      <c r="M20" s="19"/>
      <c r="N20" s="19"/>
    </row>
    <row r="21" spans="1:14" x14ac:dyDescent="0.2">
      <c r="A21" s="22">
        <v>1</v>
      </c>
      <c r="B21" s="19" t="s">
        <v>59</v>
      </c>
      <c r="C21" s="19"/>
      <c r="D21" s="19"/>
      <c r="E21" s="19"/>
      <c r="F21" s="19"/>
      <c r="G21" s="19"/>
      <c r="H21" s="19"/>
      <c r="I21" s="19"/>
      <c r="J21" s="19"/>
      <c r="K21" s="19"/>
      <c r="L21" s="19"/>
      <c r="M21" s="19"/>
      <c r="N21" s="19"/>
    </row>
    <row r="22" spans="1:14" x14ac:dyDescent="0.2">
      <c r="A22" s="23">
        <f>+A21</f>
        <v>1</v>
      </c>
      <c r="B22" s="19" t="s">
        <v>60</v>
      </c>
      <c r="C22" s="19"/>
      <c r="D22" s="19"/>
      <c r="E22" s="19"/>
      <c r="F22" s="19"/>
      <c r="G22" s="19"/>
      <c r="H22" s="19"/>
      <c r="I22" s="19"/>
      <c r="J22" s="19"/>
      <c r="K22" s="19"/>
      <c r="L22" s="19"/>
      <c r="M22" s="19"/>
      <c r="N22" s="19"/>
    </row>
    <row r="23" spans="1:14" x14ac:dyDescent="0.2">
      <c r="A23" s="24">
        <f>+A22+A21</f>
        <v>2</v>
      </c>
      <c r="B23" s="19" t="s">
        <v>61</v>
      </c>
      <c r="C23" s="19"/>
      <c r="D23" s="19"/>
      <c r="E23" s="19"/>
      <c r="F23" s="19"/>
      <c r="G23" s="19"/>
      <c r="H23" s="19"/>
      <c r="I23" s="19"/>
      <c r="J23" s="19"/>
      <c r="K23" s="19"/>
      <c r="L23" s="19"/>
      <c r="M23" s="19"/>
      <c r="N23" s="19"/>
    </row>
    <row r="24" spans="1:14" x14ac:dyDescent="0.2">
      <c r="A24" s="19"/>
      <c r="B24" s="19"/>
      <c r="C24" s="19"/>
      <c r="D24" s="19"/>
      <c r="E24" s="19"/>
      <c r="F24" s="19"/>
      <c r="G24" s="19"/>
      <c r="H24" s="19"/>
      <c r="I24" s="19"/>
      <c r="J24" s="19"/>
      <c r="K24" s="19"/>
      <c r="L24" s="19"/>
      <c r="M24" s="19"/>
      <c r="N24" s="19"/>
    </row>
    <row r="25" spans="1:14" x14ac:dyDescent="0.2">
      <c r="A25" s="25" t="s">
        <v>62</v>
      </c>
      <c r="B25" s="19"/>
      <c r="C25" s="19"/>
      <c r="D25" s="19"/>
      <c r="E25" s="19"/>
      <c r="F25" s="19"/>
      <c r="G25" s="19"/>
      <c r="H25" s="19"/>
      <c r="I25" s="19"/>
      <c r="J25" s="19"/>
      <c r="K25" s="19"/>
      <c r="L25" s="19"/>
      <c r="M25" s="19"/>
      <c r="N25" s="19"/>
    </row>
    <row r="26" spans="1:14" x14ac:dyDescent="0.2">
      <c r="A26" s="20"/>
      <c r="B26" s="19"/>
      <c r="C26" s="19"/>
      <c r="D26" s="19"/>
      <c r="E26" s="19"/>
      <c r="F26" s="19"/>
      <c r="G26" s="19"/>
      <c r="H26" s="19"/>
      <c r="I26" s="19"/>
      <c r="J26" s="19"/>
      <c r="K26" s="19"/>
      <c r="L26" s="19"/>
      <c r="M26" s="19"/>
      <c r="N26" s="19"/>
    </row>
    <row r="27" spans="1:14" x14ac:dyDescent="0.2">
      <c r="A27" s="52" t="s">
        <v>86</v>
      </c>
      <c r="B27" s="52"/>
      <c r="C27" s="52"/>
      <c r="D27" s="52"/>
      <c r="E27" s="52"/>
      <c r="F27" s="52"/>
      <c r="G27" s="52"/>
      <c r="H27" s="52"/>
      <c r="I27" s="52"/>
      <c r="J27" s="52"/>
      <c r="K27" s="52"/>
      <c r="L27" s="52"/>
      <c r="M27" s="52"/>
      <c r="N27" s="52"/>
    </row>
    <row r="28" spans="1:14" x14ac:dyDescent="0.2">
      <c r="A28" s="52"/>
      <c r="B28" s="52"/>
      <c r="C28" s="52"/>
      <c r="D28" s="52"/>
      <c r="E28" s="52"/>
      <c r="F28" s="52"/>
      <c r="G28" s="52"/>
      <c r="H28" s="52"/>
      <c r="I28" s="52"/>
      <c r="J28" s="52"/>
      <c r="K28" s="52"/>
      <c r="L28" s="52"/>
      <c r="M28" s="52"/>
      <c r="N28" s="52"/>
    </row>
    <row r="29" spans="1:14" x14ac:dyDescent="0.2">
      <c r="A29" s="52"/>
      <c r="B29" s="52"/>
      <c r="C29" s="52"/>
      <c r="D29" s="52"/>
      <c r="E29" s="52"/>
      <c r="F29" s="52"/>
      <c r="G29" s="52"/>
      <c r="H29" s="52"/>
      <c r="I29" s="52"/>
      <c r="J29" s="52"/>
      <c r="K29" s="52"/>
      <c r="L29" s="52"/>
      <c r="M29" s="52"/>
      <c r="N29" s="52"/>
    </row>
    <row r="30" spans="1:14" x14ac:dyDescent="0.2">
      <c r="A30" s="52"/>
      <c r="B30" s="52"/>
      <c r="C30" s="52"/>
      <c r="D30" s="52"/>
      <c r="E30" s="52"/>
      <c r="F30" s="52"/>
      <c r="G30" s="52"/>
      <c r="H30" s="52"/>
      <c r="I30" s="52"/>
      <c r="J30" s="52"/>
      <c r="K30" s="52"/>
      <c r="L30" s="52"/>
      <c r="M30" s="52"/>
      <c r="N30" s="52"/>
    </row>
    <row r="31" spans="1:14" x14ac:dyDescent="0.2">
      <c r="A31" s="52"/>
      <c r="B31" s="52"/>
      <c r="C31" s="52"/>
      <c r="D31" s="52"/>
      <c r="E31" s="52"/>
      <c r="F31" s="52"/>
      <c r="G31" s="52"/>
      <c r="H31" s="52"/>
      <c r="I31" s="52"/>
      <c r="J31" s="52"/>
      <c r="K31" s="52"/>
      <c r="L31" s="52"/>
      <c r="M31" s="52"/>
      <c r="N31" s="52"/>
    </row>
    <row r="32" spans="1:14" x14ac:dyDescent="0.2">
      <c r="A32" s="52"/>
      <c r="B32" s="52"/>
      <c r="C32" s="52"/>
      <c r="D32" s="52"/>
      <c r="E32" s="52"/>
      <c r="F32" s="52"/>
      <c r="G32" s="52"/>
      <c r="H32" s="52"/>
      <c r="I32" s="52"/>
      <c r="J32" s="52"/>
      <c r="K32" s="52"/>
      <c r="L32" s="52"/>
      <c r="M32" s="52"/>
      <c r="N32" s="52"/>
    </row>
    <row r="33" spans="1:14" x14ac:dyDescent="0.2">
      <c r="A33" s="52"/>
      <c r="B33" s="52"/>
      <c r="C33" s="52"/>
      <c r="D33" s="52"/>
      <c r="E33" s="52"/>
      <c r="F33" s="52"/>
      <c r="G33" s="52"/>
      <c r="H33" s="52"/>
      <c r="I33" s="52"/>
      <c r="J33" s="52"/>
      <c r="K33" s="52"/>
      <c r="L33" s="52"/>
      <c r="M33" s="52"/>
      <c r="N33" s="52"/>
    </row>
    <row r="34" spans="1:14" x14ac:dyDescent="0.2">
      <c r="A34" s="52"/>
      <c r="B34" s="52"/>
      <c r="C34" s="52"/>
      <c r="D34" s="52"/>
      <c r="E34" s="52"/>
      <c r="F34" s="52"/>
      <c r="G34" s="52"/>
      <c r="H34" s="52"/>
      <c r="I34" s="52"/>
      <c r="J34" s="52"/>
      <c r="K34" s="52"/>
      <c r="L34" s="52"/>
      <c r="M34" s="52"/>
      <c r="N34" s="52"/>
    </row>
    <row r="35" spans="1:14" x14ac:dyDescent="0.2">
      <c r="A35" s="52"/>
      <c r="B35" s="52"/>
      <c r="C35" s="52"/>
      <c r="D35" s="52"/>
      <c r="E35" s="52"/>
      <c r="F35" s="52"/>
      <c r="G35" s="52"/>
      <c r="H35" s="52"/>
      <c r="I35" s="52"/>
      <c r="J35" s="52"/>
      <c r="K35" s="52"/>
      <c r="L35" s="52"/>
      <c r="M35" s="52"/>
      <c r="N35" s="52"/>
    </row>
    <row r="36" spans="1:14" x14ac:dyDescent="0.2">
      <c r="A36" s="52"/>
      <c r="B36" s="52"/>
      <c r="C36" s="52"/>
      <c r="D36" s="52"/>
      <c r="E36" s="52"/>
      <c r="F36" s="52"/>
      <c r="G36" s="52"/>
      <c r="H36" s="52"/>
      <c r="I36" s="52"/>
      <c r="J36" s="52"/>
      <c r="K36" s="52"/>
      <c r="L36" s="52"/>
      <c r="M36" s="52"/>
      <c r="N36" s="52"/>
    </row>
    <row r="37" spans="1:14" x14ac:dyDescent="0.2">
      <c r="A37" s="52"/>
      <c r="B37" s="52"/>
      <c r="C37" s="52"/>
      <c r="D37" s="52"/>
      <c r="E37" s="52"/>
      <c r="F37" s="52"/>
      <c r="G37" s="52"/>
      <c r="H37" s="52"/>
      <c r="I37" s="52"/>
      <c r="J37" s="52"/>
      <c r="K37" s="52"/>
      <c r="L37" s="52"/>
      <c r="M37" s="52"/>
      <c r="N37" s="52"/>
    </row>
    <row r="38" spans="1:14" x14ac:dyDescent="0.2">
      <c r="A38" s="52"/>
      <c r="B38" s="52"/>
      <c r="C38" s="52"/>
      <c r="D38" s="52"/>
      <c r="E38" s="52"/>
      <c r="F38" s="52"/>
      <c r="G38" s="52"/>
      <c r="H38" s="52"/>
      <c r="I38" s="52"/>
      <c r="J38" s="52"/>
      <c r="K38" s="52"/>
      <c r="L38" s="52"/>
      <c r="M38" s="52"/>
      <c r="N38" s="52"/>
    </row>
    <row r="39" spans="1:14" x14ac:dyDescent="0.2">
      <c r="A39" s="52"/>
      <c r="B39" s="52"/>
      <c r="C39" s="52"/>
      <c r="D39" s="52"/>
      <c r="E39" s="52"/>
      <c r="F39" s="52"/>
      <c r="G39" s="52"/>
      <c r="H39" s="52"/>
      <c r="I39" s="52"/>
      <c r="J39" s="52"/>
      <c r="K39" s="52"/>
      <c r="L39" s="52"/>
      <c r="M39" s="52"/>
      <c r="N39" s="52"/>
    </row>
    <row r="40" spans="1:14" x14ac:dyDescent="0.2">
      <c r="A40" s="52"/>
      <c r="B40" s="52"/>
      <c r="C40" s="52"/>
      <c r="D40" s="52"/>
      <c r="E40" s="52"/>
      <c r="F40" s="52"/>
      <c r="G40" s="52"/>
      <c r="H40" s="52"/>
      <c r="I40" s="52"/>
      <c r="J40" s="52"/>
      <c r="K40" s="52"/>
      <c r="L40" s="52"/>
      <c r="M40" s="52"/>
      <c r="N40" s="52"/>
    </row>
    <row r="41" spans="1:14" x14ac:dyDescent="0.2">
      <c r="A41" s="52"/>
      <c r="B41" s="52"/>
      <c r="C41" s="52"/>
      <c r="D41" s="52"/>
      <c r="E41" s="52"/>
      <c r="F41" s="52"/>
      <c r="G41" s="52"/>
      <c r="H41" s="52"/>
      <c r="I41" s="52"/>
      <c r="J41" s="52"/>
      <c r="K41" s="52"/>
      <c r="L41" s="52"/>
      <c r="M41" s="52"/>
      <c r="N41" s="52"/>
    </row>
    <row r="42" spans="1:14" x14ac:dyDescent="0.2">
      <c r="A42" s="52"/>
      <c r="B42" s="52"/>
      <c r="C42" s="52"/>
      <c r="D42" s="52"/>
      <c r="E42" s="52"/>
      <c r="F42" s="52"/>
      <c r="G42" s="52"/>
      <c r="H42" s="52"/>
      <c r="I42" s="52"/>
      <c r="J42" s="52"/>
      <c r="K42" s="52"/>
      <c r="L42" s="52"/>
      <c r="M42" s="52"/>
      <c r="N42" s="52"/>
    </row>
  </sheetData>
  <mergeCells count="2">
    <mergeCell ref="A27:N42"/>
    <mergeCell ref="C3:I3"/>
  </mergeCells>
  <phoneticPr fontId="0" type="noConversion"/>
  <pageMargins left="0.75" right="0.75" top="1" bottom="1" header="0.5" footer="0.5"/>
  <pageSetup orientation="portrait" r:id="rId1"/>
  <headerFooter alignWithMargins="0">
    <oddFooter xml:space="preserve">&amp;CP-&amp;P.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1"/>
  <sheetViews>
    <sheetView topLeftCell="A12" zoomScaleNormal="100" workbookViewId="0">
      <selection activeCell="M12" sqref="M12"/>
    </sheetView>
  </sheetViews>
  <sheetFormatPr defaultRowHeight="12.75" x14ac:dyDescent="0.2"/>
  <sheetData>
    <row r="1" spans="1:18" ht="15.75" x14ac:dyDescent="0.25">
      <c r="A1" s="1"/>
      <c r="B1" s="54" t="s">
        <v>0</v>
      </c>
      <c r="C1" s="54"/>
      <c r="D1" s="54"/>
      <c r="E1" s="54"/>
      <c r="F1" s="54"/>
      <c r="G1" s="54"/>
      <c r="H1" s="54"/>
      <c r="I1" s="54"/>
      <c r="J1" s="54"/>
    </row>
    <row r="2" spans="1:18" ht="15.75" x14ac:dyDescent="0.25">
      <c r="A2" s="1"/>
      <c r="B2" s="55" t="s">
        <v>83</v>
      </c>
      <c r="C2" s="55"/>
      <c r="D2" s="55"/>
      <c r="E2" s="55"/>
      <c r="F2" s="55"/>
      <c r="G2" s="55"/>
      <c r="H2" s="55"/>
      <c r="I2" s="55"/>
      <c r="J2" s="55"/>
    </row>
    <row r="3" spans="1:18" ht="15.75" x14ac:dyDescent="0.25">
      <c r="A3" s="1"/>
      <c r="B3" s="55" t="s">
        <v>84</v>
      </c>
      <c r="C3" s="55"/>
      <c r="D3" s="55"/>
      <c r="E3" s="55"/>
      <c r="F3" s="55"/>
      <c r="G3" s="55"/>
      <c r="H3" s="55"/>
      <c r="I3" s="55"/>
      <c r="J3" s="55"/>
    </row>
    <row r="4" spans="1:18" ht="15.75" x14ac:dyDescent="0.25">
      <c r="A4" s="1"/>
      <c r="B4" s="55"/>
      <c r="C4" s="55"/>
      <c r="D4" s="55"/>
      <c r="E4" s="55"/>
      <c r="F4" s="55"/>
      <c r="G4" s="55"/>
      <c r="H4" s="55"/>
      <c r="I4" s="55"/>
      <c r="J4" s="55"/>
    </row>
    <row r="5" spans="1:18" ht="15.75" x14ac:dyDescent="0.25">
      <c r="A5" s="1"/>
      <c r="B5" s="54"/>
      <c r="C5" s="54"/>
      <c r="D5" s="54"/>
      <c r="E5" s="54"/>
      <c r="F5" s="54"/>
      <c r="G5" s="54"/>
      <c r="H5" s="54"/>
      <c r="I5" s="54"/>
      <c r="J5" s="54"/>
    </row>
    <row r="6" spans="1:18" x14ac:dyDescent="0.2">
      <c r="A6" s="1"/>
      <c r="B6" s="1"/>
      <c r="C6" s="1"/>
      <c r="D6" s="1"/>
      <c r="E6" s="1"/>
      <c r="F6" s="1"/>
      <c r="G6" s="1"/>
      <c r="H6" s="1"/>
      <c r="I6" s="1"/>
      <c r="J6" s="1"/>
    </row>
    <row r="7" spans="1:18" x14ac:dyDescent="0.2">
      <c r="A7" s="1"/>
      <c r="B7" s="1"/>
      <c r="C7" s="1"/>
      <c r="D7" s="1"/>
      <c r="E7" s="1"/>
      <c r="F7" s="1"/>
      <c r="G7" s="1"/>
      <c r="H7" s="1"/>
      <c r="I7" s="1"/>
      <c r="J7" s="1"/>
    </row>
    <row r="8" spans="1:18" x14ac:dyDescent="0.2">
      <c r="A8" s="1"/>
      <c r="B8" s="1"/>
      <c r="C8" s="1"/>
      <c r="D8" s="1"/>
      <c r="E8" s="1"/>
      <c r="F8" s="1"/>
      <c r="G8" s="1"/>
      <c r="H8" s="1"/>
      <c r="I8" s="1"/>
      <c r="J8" s="1"/>
    </row>
    <row r="9" spans="1:18" x14ac:dyDescent="0.2">
      <c r="A9" s="1"/>
      <c r="B9" s="1"/>
      <c r="C9" s="1"/>
      <c r="D9" s="1"/>
      <c r="E9" s="1"/>
      <c r="F9" s="1"/>
      <c r="G9" s="1"/>
      <c r="H9" s="1"/>
      <c r="I9" s="1"/>
      <c r="J9" s="1"/>
    </row>
    <row r="10" spans="1:18" x14ac:dyDescent="0.2">
      <c r="A10" s="1"/>
      <c r="B10" s="1"/>
      <c r="C10" s="1"/>
      <c r="D10" s="1"/>
      <c r="E10" s="1"/>
      <c r="F10" s="1"/>
      <c r="G10" s="1"/>
      <c r="H10" s="1"/>
      <c r="I10" s="1"/>
      <c r="J10" s="1"/>
    </row>
    <row r="11" spans="1:18" ht="15.75" x14ac:dyDescent="0.25">
      <c r="A11" s="2" t="s">
        <v>63</v>
      </c>
      <c r="B11" s="2"/>
      <c r="C11" s="2"/>
      <c r="D11" s="2"/>
      <c r="E11" s="2"/>
      <c r="F11" s="2"/>
      <c r="G11" s="2"/>
      <c r="H11" s="3"/>
      <c r="I11" s="1"/>
      <c r="J11" s="1"/>
    </row>
    <row r="12" spans="1:18" ht="15.75" x14ac:dyDescent="0.25">
      <c r="A12" s="2" t="s">
        <v>1</v>
      </c>
      <c r="B12" s="2"/>
      <c r="C12" s="2"/>
      <c r="D12" s="2"/>
      <c r="E12" s="2"/>
      <c r="F12" s="2"/>
      <c r="G12" s="2"/>
      <c r="H12" s="3"/>
      <c r="I12" s="1"/>
      <c r="J12" s="1"/>
    </row>
    <row r="13" spans="1:18" ht="15.75" x14ac:dyDescent="0.25">
      <c r="A13" s="2"/>
      <c r="B13" s="2"/>
      <c r="C13" s="2"/>
      <c r="D13" s="2"/>
      <c r="E13" s="2"/>
      <c r="F13" s="2"/>
      <c r="G13" s="2"/>
      <c r="H13" s="3"/>
      <c r="I13" s="1"/>
      <c r="J13" s="1"/>
    </row>
    <row r="14" spans="1:18" ht="15.75" x14ac:dyDescent="0.25">
      <c r="A14" s="2" t="s">
        <v>2</v>
      </c>
      <c r="B14" s="2"/>
      <c r="C14" s="2"/>
      <c r="D14" s="2"/>
      <c r="E14" s="2"/>
      <c r="F14" s="2"/>
      <c r="G14" s="2"/>
      <c r="H14" s="3"/>
      <c r="I14" s="1"/>
      <c r="J14" s="1"/>
      <c r="M14" s="35"/>
      <c r="N14" s="35"/>
      <c r="O14" s="35"/>
      <c r="P14" s="35"/>
      <c r="Q14" s="35"/>
      <c r="R14" s="35"/>
    </row>
    <row r="15" spans="1:18" ht="15.75" x14ac:dyDescent="0.25">
      <c r="A15" s="2" t="s">
        <v>3</v>
      </c>
      <c r="B15" s="2"/>
      <c r="C15" s="2"/>
      <c r="D15" s="2"/>
      <c r="E15" s="2"/>
      <c r="F15" s="2"/>
      <c r="G15" s="2"/>
      <c r="H15" s="3"/>
      <c r="I15" s="1"/>
      <c r="J15" s="1"/>
    </row>
    <row r="16" spans="1:18" ht="15.75" x14ac:dyDescent="0.25">
      <c r="A16" s="2"/>
      <c r="B16" s="2"/>
      <c r="C16" s="2"/>
      <c r="D16" s="2"/>
      <c r="E16" s="2"/>
      <c r="F16" s="2"/>
      <c r="G16" s="2"/>
      <c r="H16" s="3"/>
      <c r="I16" s="1"/>
      <c r="J16" s="1"/>
    </row>
    <row r="17" spans="1:10" ht="15.75" x14ac:dyDescent="0.25">
      <c r="A17" s="2" t="s">
        <v>4</v>
      </c>
      <c r="B17" s="2"/>
      <c r="C17" s="2"/>
      <c r="D17" s="2"/>
      <c r="E17" s="2"/>
      <c r="F17" s="2"/>
      <c r="G17" s="2"/>
      <c r="H17" s="3"/>
      <c r="I17" s="1"/>
      <c r="J17" s="1"/>
    </row>
    <row r="18" spans="1:10" ht="15.75" x14ac:dyDescent="0.25">
      <c r="A18" s="2" t="s">
        <v>5</v>
      </c>
      <c r="B18" s="2"/>
      <c r="C18" s="2"/>
      <c r="D18" s="2"/>
      <c r="E18" s="2"/>
      <c r="F18" s="2"/>
      <c r="G18" s="2"/>
      <c r="H18" s="3"/>
      <c r="I18" s="1"/>
      <c r="J18" s="1"/>
    </row>
    <row r="19" spans="1:10" ht="15.75" x14ac:dyDescent="0.25">
      <c r="A19" s="2" t="s">
        <v>6</v>
      </c>
      <c r="B19" s="2"/>
      <c r="C19" s="2"/>
      <c r="D19" s="2"/>
      <c r="E19" s="2"/>
      <c r="F19" s="2"/>
      <c r="G19" s="2"/>
      <c r="H19" s="3"/>
      <c r="I19" s="1"/>
      <c r="J19" s="1"/>
    </row>
    <row r="20" spans="1:10" ht="15.75" x14ac:dyDescent="0.25">
      <c r="A20" s="2" t="s">
        <v>7</v>
      </c>
      <c r="B20" s="2"/>
      <c r="C20" s="2"/>
      <c r="D20" s="2"/>
      <c r="E20" s="2"/>
      <c r="F20" s="2"/>
      <c r="G20" s="2"/>
      <c r="H20" s="3"/>
      <c r="I20" s="1"/>
      <c r="J20" s="1"/>
    </row>
    <row r="21" spans="1:10" ht="15.75" x14ac:dyDescent="0.25">
      <c r="A21" s="2"/>
      <c r="B21" s="2"/>
      <c r="C21" s="2"/>
      <c r="D21" s="2"/>
      <c r="E21" s="2"/>
      <c r="F21" s="2"/>
      <c r="G21" s="2"/>
      <c r="H21" s="3"/>
      <c r="I21" s="1"/>
      <c r="J21" s="1"/>
    </row>
    <row r="22" spans="1:10" ht="15.75" x14ac:dyDescent="0.25">
      <c r="A22" s="2" t="s">
        <v>8</v>
      </c>
      <c r="B22" s="2"/>
      <c r="C22" s="2"/>
      <c r="D22" s="2"/>
      <c r="E22" s="2"/>
      <c r="F22" s="2"/>
      <c r="G22" s="2"/>
      <c r="H22" s="3"/>
      <c r="I22" s="1"/>
      <c r="J22" s="1"/>
    </row>
    <row r="23" spans="1:10" ht="15.75" x14ac:dyDescent="0.25">
      <c r="A23" s="2" t="s">
        <v>9</v>
      </c>
      <c r="B23" s="2"/>
      <c r="C23" s="2"/>
      <c r="D23" s="2"/>
      <c r="E23" s="2"/>
      <c r="F23" s="2"/>
      <c r="G23" s="2"/>
      <c r="H23" s="3"/>
      <c r="I23" s="1"/>
      <c r="J23" s="1"/>
    </row>
    <row r="24" spans="1:10" ht="15.75" x14ac:dyDescent="0.25">
      <c r="A24" s="2"/>
      <c r="B24" s="2"/>
      <c r="C24" s="2"/>
      <c r="D24" s="2"/>
      <c r="E24" s="2"/>
      <c r="F24" s="2"/>
      <c r="G24" s="2"/>
      <c r="H24" s="3"/>
      <c r="I24" s="1"/>
      <c r="J24" s="1"/>
    </row>
    <row r="25" spans="1:10" ht="15.75" x14ac:dyDescent="0.25">
      <c r="A25" s="2" t="s">
        <v>10</v>
      </c>
      <c r="B25" s="2"/>
      <c r="C25" s="2"/>
      <c r="D25" s="2"/>
      <c r="E25" s="2"/>
      <c r="F25" s="2"/>
      <c r="G25" s="2"/>
      <c r="H25" s="3"/>
      <c r="I25" s="1"/>
      <c r="J25" s="1"/>
    </row>
    <row r="26" spans="1:10" ht="15.75" x14ac:dyDescent="0.25">
      <c r="A26" s="2" t="s">
        <v>11</v>
      </c>
      <c r="B26" s="2"/>
      <c r="C26" s="2"/>
      <c r="D26" s="2"/>
      <c r="E26" s="2"/>
      <c r="F26" s="2"/>
      <c r="G26" s="2"/>
      <c r="H26" s="3"/>
      <c r="I26" s="1"/>
      <c r="J26" s="1"/>
    </row>
    <row r="27" spans="1:10" ht="15.75" x14ac:dyDescent="0.25">
      <c r="A27" s="2" t="s">
        <v>78</v>
      </c>
      <c r="B27" s="2"/>
      <c r="C27" s="2"/>
      <c r="D27" s="2"/>
      <c r="E27" s="2"/>
      <c r="F27" s="2"/>
      <c r="G27" s="2"/>
      <c r="H27" s="3"/>
      <c r="I27" s="1"/>
      <c r="J27" s="1"/>
    </row>
    <row r="28" spans="1:10" ht="15.75" x14ac:dyDescent="0.25">
      <c r="A28" s="2" t="s">
        <v>12</v>
      </c>
      <c r="B28" s="2"/>
      <c r="C28" s="2"/>
      <c r="D28" s="2"/>
      <c r="E28" s="2"/>
      <c r="F28" s="2"/>
      <c r="G28" s="4"/>
      <c r="H28" s="3"/>
      <c r="I28" s="1"/>
      <c r="J28" s="1"/>
    </row>
    <row r="29" spans="1:10" ht="15.75" x14ac:dyDescent="0.25">
      <c r="A29" s="2" t="s">
        <v>13</v>
      </c>
      <c r="B29" s="2"/>
      <c r="C29" s="2"/>
      <c r="D29" s="2"/>
      <c r="E29" s="2"/>
      <c r="F29" s="2"/>
      <c r="G29" s="4"/>
      <c r="H29" s="3"/>
      <c r="I29" s="1"/>
      <c r="J29" s="1"/>
    </row>
    <row r="30" spans="1:10" ht="15.75" x14ac:dyDescent="0.25">
      <c r="A30" s="2"/>
      <c r="B30" s="2"/>
      <c r="C30" s="2"/>
      <c r="D30" s="2"/>
      <c r="E30" s="2"/>
      <c r="F30" s="2"/>
      <c r="G30" s="4"/>
      <c r="H30" s="3"/>
      <c r="I30" s="1"/>
      <c r="J30" s="1"/>
    </row>
    <row r="31" spans="1:10" x14ac:dyDescent="0.2">
      <c r="A31" s="1"/>
      <c r="B31" s="1"/>
      <c r="C31" s="1"/>
      <c r="D31" s="1"/>
      <c r="E31" s="1"/>
      <c r="F31" s="1"/>
      <c r="G31" s="1"/>
      <c r="H31" s="1"/>
      <c r="I31" s="1"/>
      <c r="J31" s="1"/>
    </row>
    <row r="32" spans="1:10" x14ac:dyDescent="0.2">
      <c r="A32" s="1"/>
      <c r="B32" s="1"/>
      <c r="C32" s="1"/>
      <c r="D32" s="1"/>
      <c r="E32" s="1"/>
      <c r="F32" s="1"/>
      <c r="G32" s="1"/>
      <c r="H32" s="1"/>
      <c r="I32" s="1"/>
      <c r="J32" s="1"/>
    </row>
    <row r="33" spans="1:10" ht="15.75" x14ac:dyDescent="0.25">
      <c r="A33" s="5" t="s">
        <v>14</v>
      </c>
      <c r="B33" s="2"/>
      <c r="C33" s="2"/>
      <c r="D33" s="2"/>
      <c r="E33" s="2"/>
      <c r="F33" s="2"/>
      <c r="G33" s="2"/>
      <c r="H33" s="3"/>
      <c r="I33" s="3"/>
      <c r="J33" s="1"/>
    </row>
    <row r="34" spans="1:10" x14ac:dyDescent="0.2">
      <c r="A34" s="36" t="s">
        <v>71</v>
      </c>
      <c r="B34" s="37"/>
      <c r="C34" s="37"/>
      <c r="D34" s="37"/>
      <c r="E34" s="37"/>
      <c r="F34" s="37"/>
      <c r="G34" s="37"/>
      <c r="H34" s="37"/>
      <c r="I34" s="26"/>
      <c r="J34" s="26"/>
    </row>
    <row r="35" spans="1:10" x14ac:dyDescent="0.2">
      <c r="A35" s="36" t="s">
        <v>72</v>
      </c>
      <c r="B35" s="37"/>
      <c r="C35" s="37"/>
      <c r="D35" s="37"/>
      <c r="E35" s="37"/>
      <c r="F35" s="37"/>
      <c r="G35" s="37"/>
      <c r="H35" s="37"/>
      <c r="I35" s="37"/>
      <c r="J35" s="19"/>
    </row>
    <row r="36" spans="1:10" x14ac:dyDescent="0.2">
      <c r="A36" s="36"/>
      <c r="B36" s="37"/>
      <c r="C36" s="37"/>
      <c r="D36" s="37"/>
      <c r="E36" s="37"/>
      <c r="F36" s="37"/>
      <c r="G36" s="37"/>
      <c r="H36" s="37"/>
      <c r="I36" s="37"/>
      <c r="J36" s="19"/>
    </row>
    <row r="37" spans="1:10" ht="15.75" x14ac:dyDescent="0.25">
      <c r="A37" s="5" t="s">
        <v>15</v>
      </c>
      <c r="B37" s="7" t="s">
        <v>16</v>
      </c>
      <c r="C37" s="8"/>
      <c r="D37" s="2"/>
      <c r="E37" s="2"/>
      <c r="F37" s="1"/>
      <c r="G37" s="1"/>
      <c r="H37" s="1"/>
      <c r="I37" s="1"/>
      <c r="J37" s="1"/>
    </row>
    <row r="38" spans="1:10" x14ac:dyDescent="0.2">
      <c r="A38" s="1"/>
      <c r="B38" s="1"/>
      <c r="C38" s="1"/>
      <c r="D38" s="1"/>
      <c r="E38" s="1"/>
      <c r="F38" s="1"/>
      <c r="G38" s="1"/>
      <c r="H38" s="1"/>
      <c r="I38" s="1"/>
      <c r="J38" s="1"/>
    </row>
    <row r="39" spans="1:10" x14ac:dyDescent="0.2">
      <c r="A39" s="1"/>
      <c r="B39" s="1"/>
      <c r="C39" s="1"/>
      <c r="D39" s="1"/>
      <c r="E39" s="1"/>
      <c r="F39" s="1"/>
      <c r="G39" s="1"/>
      <c r="H39" s="1"/>
      <c r="I39" s="1"/>
      <c r="J39" s="1"/>
    </row>
    <row r="40" spans="1:10" x14ac:dyDescent="0.2">
      <c r="A40" s="1"/>
      <c r="B40" s="1"/>
      <c r="C40" s="1"/>
      <c r="D40" s="1"/>
      <c r="E40" s="1"/>
      <c r="F40" s="1"/>
      <c r="G40" s="1"/>
      <c r="H40" s="1"/>
      <c r="I40" s="1"/>
      <c r="J40" s="1"/>
    </row>
    <row r="41" spans="1:10" x14ac:dyDescent="0.2">
      <c r="A41" s="1"/>
      <c r="B41" s="1"/>
      <c r="C41" s="1"/>
      <c r="D41" s="1"/>
      <c r="E41" s="1"/>
      <c r="F41" s="1"/>
      <c r="G41" s="1"/>
      <c r="H41" s="1"/>
      <c r="I41" s="1"/>
      <c r="J41" s="1"/>
    </row>
  </sheetData>
  <mergeCells count="5">
    <mergeCell ref="B5:J5"/>
    <mergeCell ref="B1:J1"/>
    <mergeCell ref="B2:J2"/>
    <mergeCell ref="B3:J3"/>
    <mergeCell ref="B4:J4"/>
  </mergeCells>
  <phoneticPr fontId="0" type="noConversion"/>
  <pageMargins left="0.75" right="0.75" top="1" bottom="1" header="0.5" footer="0.5"/>
  <pageSetup scale="83" orientation="portrait" r:id="rId1"/>
  <headerFooter alignWithMargins="0">
    <oddFooter>&amp;CP-&amp;P+1.</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H44"/>
  <sheetViews>
    <sheetView showZeros="0" topLeftCell="A39" zoomScaleNormal="100" workbookViewId="0">
      <selection activeCell="H39" sqref="H39"/>
    </sheetView>
  </sheetViews>
  <sheetFormatPr defaultRowHeight="12.75" x14ac:dyDescent="0.2"/>
  <cols>
    <col min="2" max="2" width="9.140625" style="40"/>
    <col min="3" max="3" width="74.28515625" customWidth="1"/>
    <col min="4" max="4" width="13.140625" style="34" customWidth="1"/>
    <col min="5" max="5" width="12.5703125" style="47" customWidth="1"/>
    <col min="6" max="6" width="22.5703125" style="33" customWidth="1"/>
    <col min="7" max="7" width="17.5703125" customWidth="1"/>
    <col min="8" max="8" width="12.7109375" bestFit="1" customWidth="1"/>
  </cols>
  <sheetData>
    <row r="2" spans="1:7" ht="23.25" x14ac:dyDescent="0.2">
      <c r="A2" s="40"/>
      <c r="B2" s="56" t="s">
        <v>81</v>
      </c>
      <c r="C2" s="57"/>
      <c r="D2" s="57"/>
      <c r="E2" s="57"/>
      <c r="F2" s="57"/>
      <c r="G2" s="41"/>
    </row>
    <row r="3" spans="1:7" ht="16.5" customHeight="1" x14ac:dyDescent="0.2">
      <c r="A3" s="40"/>
      <c r="B3" s="58" t="s">
        <v>82</v>
      </c>
      <c r="C3" s="58"/>
      <c r="D3" s="58"/>
      <c r="E3" s="58"/>
      <c r="F3" s="58"/>
      <c r="G3" s="45"/>
    </row>
    <row r="4" spans="1:7" ht="15.75" customHeight="1" x14ac:dyDescent="0.2">
      <c r="A4" s="40"/>
      <c r="B4" s="65" t="s">
        <v>76</v>
      </c>
      <c r="C4" s="67" t="s">
        <v>17</v>
      </c>
      <c r="D4" s="67" t="s">
        <v>18</v>
      </c>
      <c r="E4" s="69" t="s">
        <v>70</v>
      </c>
      <c r="F4" s="71" t="s">
        <v>68</v>
      </c>
      <c r="G4" s="62" t="s">
        <v>19</v>
      </c>
    </row>
    <row r="5" spans="1:7" ht="15.75" customHeight="1" x14ac:dyDescent="0.2">
      <c r="A5" s="40"/>
      <c r="B5" s="66"/>
      <c r="C5" s="68"/>
      <c r="D5" s="68"/>
      <c r="E5" s="70"/>
      <c r="F5" s="72"/>
      <c r="G5" s="63"/>
    </row>
    <row r="6" spans="1:7" ht="15" x14ac:dyDescent="0.2">
      <c r="A6" s="40"/>
      <c r="B6" s="59" t="s">
        <v>74</v>
      </c>
      <c r="C6" s="59"/>
      <c r="D6" s="60"/>
      <c r="E6" s="61"/>
      <c r="F6" s="61"/>
      <c r="G6" s="46"/>
    </row>
    <row r="7" spans="1:7" ht="14.25" x14ac:dyDescent="0.2">
      <c r="A7" s="42"/>
      <c r="B7" s="39">
        <v>1</v>
      </c>
      <c r="C7" s="38" t="str">
        <f>'[1]MASTER-pay items'!D3</f>
        <v>UNCLASSIFIED EXCAVATION</v>
      </c>
      <c r="D7" s="39" t="str">
        <f>'[1]MASTER-pay items'!F3</f>
        <v>CY</v>
      </c>
      <c r="E7" s="48">
        <v>1337</v>
      </c>
      <c r="F7" s="49"/>
      <c r="G7" s="51">
        <f t="shared" ref="G7:G43" si="0">E7*F7</f>
        <v>0</v>
      </c>
    </row>
    <row r="8" spans="1:7" ht="14.25" x14ac:dyDescent="0.2">
      <c r="A8" s="42"/>
      <c r="B8" s="39">
        <f>1+B7</f>
        <v>2</v>
      </c>
      <c r="C8" s="38" t="str">
        <f>'[1]MASTER-pay items'!D4</f>
        <v>SWPPP DOCUMENTATION AND MANAGEMENT</v>
      </c>
      <c r="D8" s="39" t="str">
        <f>'[1]MASTER-pay items'!F4</f>
        <v>LSUM</v>
      </c>
      <c r="E8" s="48">
        <v>1</v>
      </c>
      <c r="F8" s="49"/>
      <c r="G8" s="51">
        <f t="shared" si="0"/>
        <v>0</v>
      </c>
    </row>
    <row r="9" spans="1:7" ht="14.25" x14ac:dyDescent="0.2">
      <c r="A9" s="42"/>
      <c r="B9" s="39">
        <f t="shared" ref="B9:B41" si="1">1+B8</f>
        <v>3</v>
      </c>
      <c r="C9" s="38" t="str">
        <f>'[1]MASTER-pay items'!D5</f>
        <v>TEMPORARY SILT FENCE</v>
      </c>
      <c r="D9" s="39" t="str">
        <f>'[1]MASTER-pay items'!F5</f>
        <v>LF</v>
      </c>
      <c r="E9" s="48">
        <v>2301</v>
      </c>
      <c r="F9" s="49"/>
      <c r="G9" s="51">
        <f t="shared" si="0"/>
        <v>0</v>
      </c>
    </row>
    <row r="10" spans="1:7" ht="14.25" x14ac:dyDescent="0.2">
      <c r="A10" s="43"/>
      <c r="B10" s="39">
        <f t="shared" si="1"/>
        <v>4</v>
      </c>
      <c r="C10" s="38" t="str">
        <f>'[1]MASTER-pay items'!D6</f>
        <v>TEMPORARY SILT DIKE</v>
      </c>
      <c r="D10" s="39" t="str">
        <f>'[1]MASTER-pay items'!F6</f>
        <v>LF</v>
      </c>
      <c r="E10" s="48">
        <v>180</v>
      </c>
      <c r="F10" s="49"/>
      <c r="G10" s="51">
        <f t="shared" si="0"/>
        <v>0</v>
      </c>
    </row>
    <row r="11" spans="1:7" ht="14.25" x14ac:dyDescent="0.2">
      <c r="A11" s="42"/>
      <c r="B11" s="39">
        <f t="shared" si="1"/>
        <v>5</v>
      </c>
      <c r="C11" s="38" t="str">
        <f>'[1]MASTER-pay items'!D7</f>
        <v>SOLID SLAB SODDING</v>
      </c>
      <c r="D11" s="39" t="str">
        <f>'[1]MASTER-pay items'!F7</f>
        <v>SY</v>
      </c>
      <c r="E11" s="48">
        <v>767</v>
      </c>
      <c r="F11" s="49"/>
      <c r="G11" s="51">
        <f t="shared" si="0"/>
        <v>0</v>
      </c>
    </row>
    <row r="12" spans="1:7" ht="14.25" x14ac:dyDescent="0.2">
      <c r="A12" s="42"/>
      <c r="B12" s="39">
        <f t="shared" si="1"/>
        <v>6</v>
      </c>
      <c r="C12" s="38" t="str">
        <f>'[1]MASTER-pay items'!D8</f>
        <v>AGGREGATE BASE TYPE A</v>
      </c>
      <c r="D12" s="39" t="str">
        <f>'[1]MASTER-pay items'!F8</f>
        <v>CY</v>
      </c>
      <c r="E12" s="48">
        <v>1626</v>
      </c>
      <c r="F12" s="49"/>
      <c r="G12" s="51">
        <f t="shared" si="0"/>
        <v>0</v>
      </c>
    </row>
    <row r="13" spans="1:7" ht="14.25" x14ac:dyDescent="0.2">
      <c r="A13" s="42"/>
      <c r="B13" s="39">
        <f t="shared" si="1"/>
        <v>7</v>
      </c>
      <c r="C13" s="38" t="str">
        <f>'[1]MASTER-pay items'!D9</f>
        <v xml:space="preserve">SUBGRADE METHOD B </v>
      </c>
      <c r="D13" s="39" t="str">
        <f>'[1]MASTER-pay items'!F9</f>
        <v>SY</v>
      </c>
      <c r="E13" s="48">
        <v>3336</v>
      </c>
      <c r="F13" s="49"/>
      <c r="G13" s="51">
        <f t="shared" si="0"/>
        <v>0</v>
      </c>
    </row>
    <row r="14" spans="1:7" ht="14.25" x14ac:dyDescent="0.2">
      <c r="A14" s="43"/>
      <c r="B14" s="39">
        <f t="shared" si="1"/>
        <v>8</v>
      </c>
      <c r="C14" s="38" t="str">
        <f>'[1]MASTER-pay items'!D10</f>
        <v>SEPARATOR FABRIC</v>
      </c>
      <c r="D14" s="39" t="str">
        <f>'[1]MASTER-pay items'!F10</f>
        <v>SY</v>
      </c>
      <c r="E14" s="48">
        <v>3336</v>
      </c>
      <c r="F14" s="49"/>
      <c r="G14" s="51">
        <f t="shared" si="0"/>
        <v>0</v>
      </c>
    </row>
    <row r="15" spans="1:7" ht="14.25" x14ac:dyDescent="0.2">
      <c r="A15" s="42"/>
      <c r="B15" s="39">
        <f t="shared" si="1"/>
        <v>9</v>
      </c>
      <c r="C15" s="38" t="str">
        <f>'[1]MASTER-pay items'!D11</f>
        <v>FABRIC REINFORCEMENT (TENSAR GP50, OR APPROVED EQUAL)</v>
      </c>
      <c r="D15" s="39" t="str">
        <f>'[1]MASTER-pay items'!F11</f>
        <v>SY</v>
      </c>
      <c r="E15" s="48">
        <v>16646</v>
      </c>
      <c r="F15" s="49"/>
      <c r="G15" s="51">
        <f t="shared" si="0"/>
        <v>0</v>
      </c>
    </row>
    <row r="16" spans="1:7" ht="16.5" customHeight="1" x14ac:dyDescent="0.2">
      <c r="A16" s="43"/>
      <c r="B16" s="39">
        <f t="shared" si="1"/>
        <v>10</v>
      </c>
      <c r="C16" s="38" t="str">
        <f>'[1]MASTER-pay items'!D12</f>
        <v>SUPERPAVE, TYPE S3 (PG 64-22)</v>
      </c>
      <c r="D16" s="39" t="str">
        <f>'[1]MASTER-pay items'!F12</f>
        <v>TON</v>
      </c>
      <c r="E16" s="48">
        <v>112</v>
      </c>
      <c r="F16" s="49"/>
      <c r="G16" s="51">
        <f t="shared" si="0"/>
        <v>0</v>
      </c>
    </row>
    <row r="17" spans="1:8" ht="14.25" x14ac:dyDescent="0.2">
      <c r="A17" s="43"/>
      <c r="B17" s="39">
        <f t="shared" si="1"/>
        <v>11</v>
      </c>
      <c r="C17" s="38" t="str">
        <f>'[1]MASTER-pay items'!D13</f>
        <v>SUPERPAVE, TYPE S4 (PG 70-28)</v>
      </c>
      <c r="D17" s="39" t="str">
        <f>'[1]MASTER-pay items'!F13</f>
        <v>TON</v>
      </c>
      <c r="E17" s="48">
        <v>1921</v>
      </c>
      <c r="F17" s="49"/>
      <c r="G17" s="51">
        <f t="shared" si="0"/>
        <v>0</v>
      </c>
    </row>
    <row r="18" spans="1:8" ht="14.25" x14ac:dyDescent="0.2">
      <c r="A18" s="43"/>
      <c r="B18" s="39">
        <f t="shared" si="1"/>
        <v>12</v>
      </c>
      <c r="C18" s="38" t="str">
        <f>'[1]MASTER-pay items'!D14</f>
        <v>SUPERPAVE, TYPE S6 (PG 64-22)</v>
      </c>
      <c r="D18" s="39" t="str">
        <f>'[1]MASTER-pay items'!F14</f>
        <v>TON</v>
      </c>
      <c r="E18" s="48">
        <v>464</v>
      </c>
      <c r="F18" s="49"/>
      <c r="G18" s="51">
        <f t="shared" si="0"/>
        <v>0</v>
      </c>
    </row>
    <row r="19" spans="1:8" ht="14.25" x14ac:dyDescent="0.2">
      <c r="A19" s="43"/>
      <c r="B19" s="39">
        <f t="shared" si="1"/>
        <v>13</v>
      </c>
      <c r="C19" s="38" t="str">
        <f>'[1]MASTER-pay items'!D15</f>
        <v>COLD MILLING PAVEMENT</v>
      </c>
      <c r="D19" s="39" t="str">
        <f>'[1]MASTER-pay items'!F15</f>
        <v>SY</v>
      </c>
      <c r="E19" s="48">
        <v>1072</v>
      </c>
      <c r="F19" s="49"/>
      <c r="G19" s="51">
        <f t="shared" si="0"/>
        <v>0</v>
      </c>
    </row>
    <row r="20" spans="1:8" ht="14.25" x14ac:dyDescent="0.2">
      <c r="A20" s="43"/>
      <c r="B20" s="39">
        <f t="shared" si="1"/>
        <v>14</v>
      </c>
      <c r="C20" s="38" t="str">
        <f>'[1]MASTER-pay items'!D16</f>
        <v>GROUND SIGN</v>
      </c>
      <c r="D20" s="39" t="str">
        <f>'[1]MASTER-pay items'!F16</f>
        <v>SF</v>
      </c>
      <c r="E20" s="48">
        <v>200</v>
      </c>
      <c r="F20" s="49"/>
      <c r="G20" s="51">
        <f t="shared" si="0"/>
        <v>0</v>
      </c>
    </row>
    <row r="21" spans="1:8" ht="14.25" x14ac:dyDescent="0.2">
      <c r="A21" s="42"/>
      <c r="B21" s="39">
        <f t="shared" si="1"/>
        <v>15</v>
      </c>
      <c r="C21" s="38" t="str">
        <f>'[1]MASTER-pay items'!D17</f>
        <v>1-1/2" SQUARE TUBE POST</v>
      </c>
      <c r="D21" s="39" t="str">
        <f>'[1]MASTER-pay items'!F17</f>
        <v>LF</v>
      </c>
      <c r="E21" s="48">
        <v>48</v>
      </c>
      <c r="F21" s="49"/>
      <c r="G21" s="51">
        <f t="shared" si="0"/>
        <v>0</v>
      </c>
    </row>
    <row r="22" spans="1:8" ht="14.25" x14ac:dyDescent="0.2">
      <c r="A22" s="42"/>
      <c r="B22" s="39">
        <f t="shared" si="1"/>
        <v>16</v>
      </c>
      <c r="C22" s="38" t="str">
        <f>'[1]MASTER-pay items'!D18</f>
        <v>1-3/4" SQUARE TUBE POST</v>
      </c>
      <c r="D22" s="39" t="str">
        <f>'[1]MASTER-pay items'!F18</f>
        <v>LF</v>
      </c>
      <c r="E22" s="48">
        <v>320</v>
      </c>
      <c r="F22" s="49"/>
      <c r="G22" s="51">
        <f t="shared" si="0"/>
        <v>0</v>
      </c>
    </row>
    <row r="23" spans="1:8" ht="14.25" x14ac:dyDescent="0.2">
      <c r="A23" s="42"/>
      <c r="B23" s="39">
        <f t="shared" si="1"/>
        <v>17</v>
      </c>
      <c r="C23" s="38" t="str">
        <f>'[1]MASTER-pay items'!D19</f>
        <v>2" SQUARE TUBE POST</v>
      </c>
      <c r="D23" s="39" t="str">
        <f>'[1]MASTER-pay items'!F19</f>
        <v>LF</v>
      </c>
      <c r="E23" s="48">
        <v>96</v>
      </c>
      <c r="F23" s="49"/>
      <c r="G23" s="51">
        <f t="shared" si="0"/>
        <v>0</v>
      </c>
    </row>
    <row r="24" spans="1:8" ht="14.25" x14ac:dyDescent="0.2">
      <c r="A24" s="42"/>
      <c r="B24" s="39">
        <f t="shared" si="1"/>
        <v>18</v>
      </c>
      <c r="C24" s="38" t="str">
        <f>'[1]MASTER-pay items'!D20</f>
        <v>MOBILIZATION</v>
      </c>
      <c r="D24" s="39" t="str">
        <f>'[1]MASTER-pay items'!F20</f>
        <v>EA</v>
      </c>
      <c r="E24" s="48">
        <v>1</v>
      </c>
      <c r="F24" s="49"/>
      <c r="G24" s="51">
        <f t="shared" si="0"/>
        <v>0</v>
      </c>
      <c r="H24" s="50"/>
    </row>
    <row r="25" spans="1:8" ht="14.25" x14ac:dyDescent="0.2">
      <c r="A25" s="43"/>
      <c r="B25" s="39">
        <f t="shared" si="1"/>
        <v>19</v>
      </c>
      <c r="C25" s="38" t="str">
        <f>'[1]MASTER-pay items'!D21</f>
        <v>CONSTRUCTION STAKING LEVEL II</v>
      </c>
      <c r="D25" s="39" t="str">
        <f>'[1]MASTER-pay items'!F21</f>
        <v>EA</v>
      </c>
      <c r="E25" s="48">
        <v>1</v>
      </c>
      <c r="F25" s="49"/>
      <c r="G25" s="51">
        <f t="shared" si="0"/>
        <v>0</v>
      </c>
    </row>
    <row r="26" spans="1:8" ht="14.25" x14ac:dyDescent="0.2">
      <c r="A26" s="42"/>
      <c r="B26" s="39">
        <f t="shared" si="1"/>
        <v>20</v>
      </c>
      <c r="C26" s="38" t="str">
        <f>'[1]MASTER-pay items'!D22</f>
        <v>(PL) REMOVE &amp; RESET EXISTING SIGNS</v>
      </c>
      <c r="D26" s="39" t="str">
        <f>'[1]MASTER-pay items'!F22</f>
        <v>EA</v>
      </c>
      <c r="E26" s="48">
        <v>3</v>
      </c>
      <c r="F26" s="49"/>
      <c r="G26" s="51">
        <f t="shared" si="0"/>
        <v>0</v>
      </c>
    </row>
    <row r="27" spans="1:8" ht="17.25" customHeight="1" x14ac:dyDescent="0.2">
      <c r="A27" s="42"/>
      <c r="B27" s="39">
        <f t="shared" si="1"/>
        <v>21</v>
      </c>
      <c r="C27" s="38" t="str">
        <f>'[1]MASTER-pay items'!D23</f>
        <v>TRAFFIC STRIPE (PLASTIC) (4" WIDE)</v>
      </c>
      <c r="D27" s="39" t="str">
        <f>'[1]MASTER-pay items'!F23</f>
        <v>LF</v>
      </c>
      <c r="E27" s="48">
        <v>20863</v>
      </c>
      <c r="F27" s="49"/>
      <c r="G27" s="51">
        <f t="shared" si="0"/>
        <v>0</v>
      </c>
    </row>
    <row r="28" spans="1:8" ht="15" customHeight="1" x14ac:dyDescent="0.2">
      <c r="A28" s="42"/>
      <c r="B28" s="39">
        <f t="shared" si="1"/>
        <v>22</v>
      </c>
      <c r="C28" s="38" t="str">
        <f>'[1]MASTER-pay items'!D24</f>
        <v>TRAFFIC STRIPE (PLASTIC) (8" WIDE)</v>
      </c>
      <c r="D28" s="39" t="str">
        <f>'[1]MASTER-pay items'!F24</f>
        <v>LF</v>
      </c>
      <c r="E28" s="48">
        <v>620</v>
      </c>
      <c r="F28" s="49"/>
      <c r="G28" s="51">
        <f t="shared" si="0"/>
        <v>0</v>
      </c>
    </row>
    <row r="29" spans="1:8" ht="14.25" x14ac:dyDescent="0.2">
      <c r="A29" s="42"/>
      <c r="B29" s="39">
        <f t="shared" si="1"/>
        <v>23</v>
      </c>
      <c r="C29" s="38" t="str">
        <f>'[1]MASTER-pay items'!D25</f>
        <v>TRAFFIC STRIPE (PLASTIC) (24" WIDE)</v>
      </c>
      <c r="D29" s="39" t="str">
        <f>'[1]MASTER-pay items'!F25</f>
        <v>LF</v>
      </c>
      <c r="E29" s="48">
        <v>94</v>
      </c>
      <c r="F29" s="49"/>
      <c r="G29" s="51">
        <f t="shared" si="0"/>
        <v>0</v>
      </c>
    </row>
    <row r="30" spans="1:8" ht="14.25" x14ac:dyDescent="0.2">
      <c r="A30" s="42"/>
      <c r="B30" s="39">
        <f t="shared" si="1"/>
        <v>24</v>
      </c>
      <c r="C30" s="38" t="str">
        <f>'[1]MASTER-pay items'!D26</f>
        <v>TRAFFIC STRIPE (PLASTIC) (ARROWS)</v>
      </c>
      <c r="D30" s="39" t="str">
        <f>'[1]MASTER-pay items'!F26</f>
        <v>LF</v>
      </c>
      <c r="E30" s="48">
        <v>3</v>
      </c>
      <c r="F30" s="49"/>
      <c r="G30" s="51">
        <f t="shared" si="0"/>
        <v>0</v>
      </c>
    </row>
    <row r="31" spans="1:8" ht="14.25" x14ac:dyDescent="0.2">
      <c r="A31" s="42"/>
      <c r="B31" s="39">
        <f t="shared" si="1"/>
        <v>25</v>
      </c>
      <c r="C31" s="38" t="str">
        <f>'[1]MASTER-pay items'!D27</f>
        <v>CONSTRUCTION SIGNS 0 TO 6.25 SF</v>
      </c>
      <c r="D31" s="39" t="str">
        <f>'[1]MASTER-pay items'!F27</f>
        <v>SD</v>
      </c>
      <c r="E31" s="48">
        <v>8600</v>
      </c>
      <c r="F31" s="49"/>
      <c r="G31" s="51">
        <f t="shared" si="0"/>
        <v>0</v>
      </c>
    </row>
    <row r="32" spans="1:8" ht="14.25" x14ac:dyDescent="0.2">
      <c r="A32" s="42"/>
      <c r="B32" s="39">
        <f t="shared" si="1"/>
        <v>26</v>
      </c>
      <c r="C32" s="38" t="str">
        <f>'[1]MASTER-pay items'!D28</f>
        <v>CONSTRUCTION SIGNS 6.26 SF TO 15.99 SF</v>
      </c>
      <c r="D32" s="39" t="str">
        <f>'[1]MASTER-pay items'!F28</f>
        <v>SD</v>
      </c>
      <c r="E32" s="48">
        <v>4300</v>
      </c>
      <c r="F32" s="49"/>
      <c r="G32" s="51">
        <f t="shared" si="0"/>
        <v>0</v>
      </c>
    </row>
    <row r="33" spans="1:8" ht="14.25" x14ac:dyDescent="0.2">
      <c r="A33" s="42"/>
      <c r="B33" s="39">
        <f t="shared" si="1"/>
        <v>27</v>
      </c>
      <c r="C33" s="38" t="str">
        <f>'[1]MASTER-pay items'!D29</f>
        <v>CONSTRUCTION SIGNS 16.0 SF TO 32.99 SF</v>
      </c>
      <c r="D33" s="39" t="str">
        <f>'[1]MASTER-pay items'!F29</f>
        <v>SD</v>
      </c>
      <c r="E33" s="48">
        <v>5400</v>
      </c>
      <c r="F33" s="49"/>
      <c r="G33" s="51">
        <f t="shared" si="0"/>
        <v>0</v>
      </c>
      <c r="H33" s="50"/>
    </row>
    <row r="34" spans="1:8" ht="14.25" x14ac:dyDescent="0.2">
      <c r="A34" s="42"/>
      <c r="B34" s="39">
        <f t="shared" si="1"/>
        <v>28</v>
      </c>
      <c r="C34" s="38" t="str">
        <f>'[1]MASTER-pay items'!D30</f>
        <v>BARRICADES (TYPE III)</v>
      </c>
      <c r="D34" s="39" t="str">
        <f>'[1]MASTER-pay items'!F30</f>
        <v>SD</v>
      </c>
      <c r="E34" s="48">
        <v>4320</v>
      </c>
      <c r="F34" s="49"/>
      <c r="G34" s="51">
        <f t="shared" si="0"/>
        <v>0</v>
      </c>
    </row>
    <row r="35" spans="1:8" ht="14.25" x14ac:dyDescent="0.2">
      <c r="A35" s="42"/>
      <c r="B35" s="39">
        <f t="shared" si="1"/>
        <v>29</v>
      </c>
      <c r="C35" s="38" t="str">
        <f>'[1]MASTER-pay items'!D31</f>
        <v>TUBE CHANNELIZERS</v>
      </c>
      <c r="D35" s="39" t="str">
        <f>'[1]MASTER-pay items'!F31</f>
        <v>SD</v>
      </c>
      <c r="E35" s="48">
        <v>5000</v>
      </c>
      <c r="F35" s="49"/>
      <c r="G35" s="51">
        <f t="shared" si="0"/>
        <v>0</v>
      </c>
    </row>
    <row r="36" spans="1:8" ht="14.25" x14ac:dyDescent="0.2">
      <c r="A36" s="42"/>
      <c r="B36" s="39">
        <f t="shared" si="1"/>
        <v>30</v>
      </c>
      <c r="C36" s="38" t="str">
        <f>'[1]MASTER-pay items'!D32</f>
        <v>FLAGGER</v>
      </c>
      <c r="D36" s="39" t="str">
        <f>'[1]MASTER-pay items'!F32</f>
        <v>FD</v>
      </c>
      <c r="E36" s="48">
        <v>50</v>
      </c>
      <c r="F36" s="49"/>
      <c r="G36" s="51">
        <f t="shared" si="0"/>
        <v>0</v>
      </c>
    </row>
    <row r="37" spans="1:8" ht="14.25" x14ac:dyDescent="0.2">
      <c r="A37" s="42"/>
      <c r="B37" s="39">
        <f t="shared" si="1"/>
        <v>31</v>
      </c>
      <c r="C37" s="38" t="str">
        <f>'[1]MASTER-pay items'!D33</f>
        <v>PAVEMENT MARKING REMOVAL (TRAFFIC STRIPING)</v>
      </c>
      <c r="D37" s="39" t="str">
        <f>'[1]MASTER-pay items'!F33</f>
        <v>LF</v>
      </c>
      <c r="E37" s="48">
        <v>26</v>
      </c>
      <c r="F37" s="49"/>
      <c r="G37" s="51">
        <f t="shared" si="0"/>
        <v>0</v>
      </c>
    </row>
    <row r="38" spans="1:8" ht="14.25" x14ac:dyDescent="0.2">
      <c r="A38" s="42"/>
      <c r="B38" s="39">
        <f t="shared" si="1"/>
        <v>32</v>
      </c>
      <c r="C38" s="38" t="str">
        <f>'[1]MASTER-pay items'!D34</f>
        <v>PROJECT SIGN (CITY OF TULSA STD 102)</v>
      </c>
      <c r="D38" s="39" t="str">
        <f>'[1]MASTER-pay items'!F34</f>
        <v>EA</v>
      </c>
      <c r="E38" s="48">
        <v>1</v>
      </c>
      <c r="F38" s="49"/>
      <c r="G38" s="51">
        <f t="shared" si="0"/>
        <v>0</v>
      </c>
    </row>
    <row r="39" spans="1:8" ht="14.25" x14ac:dyDescent="0.2">
      <c r="A39" s="42"/>
      <c r="B39" s="39">
        <f t="shared" si="1"/>
        <v>33</v>
      </c>
      <c r="C39" s="38" t="str">
        <f>'[1]MASTER-pay items'!D35</f>
        <v>TYPE I AC PATCH</v>
      </c>
      <c r="D39" s="39" t="str">
        <f>'[1]MASTER-pay items'!F35</f>
        <v>CY</v>
      </c>
      <c r="E39" s="48">
        <v>615</v>
      </c>
      <c r="F39" s="49"/>
      <c r="G39" s="51">
        <f t="shared" si="0"/>
        <v>0</v>
      </c>
      <c r="H39" s="50"/>
    </row>
    <row r="40" spans="1:8" ht="14.25" x14ac:dyDescent="0.2">
      <c r="A40" s="42"/>
      <c r="B40" s="39">
        <f t="shared" si="1"/>
        <v>34</v>
      </c>
      <c r="C40" s="38" t="str">
        <f>'[1]MASTER-pay items'!D36</f>
        <v>OWNERS ALLOWANCE</v>
      </c>
      <c r="D40" s="39" t="str">
        <f>'[1]MASTER-pay items'!F36</f>
        <v>EA</v>
      </c>
      <c r="E40" s="48">
        <v>25000</v>
      </c>
      <c r="F40" s="49">
        <v>1</v>
      </c>
      <c r="G40" s="51">
        <f t="shared" si="0"/>
        <v>25000</v>
      </c>
      <c r="H40" s="50"/>
    </row>
    <row r="41" spans="1:8" ht="14.25" x14ac:dyDescent="0.2">
      <c r="A41" s="42"/>
      <c r="B41" s="39">
        <f t="shared" si="1"/>
        <v>35</v>
      </c>
      <c r="C41" s="38" t="str">
        <f>'[1]MASTER-pay items'!D37</f>
        <v>URBAN RIGHT-OF-WAY RESTORATION</v>
      </c>
      <c r="D41" s="39" t="str">
        <f>'[1]MASTER-pay items'!F37</f>
        <v>EA</v>
      </c>
      <c r="E41" s="48">
        <v>1</v>
      </c>
      <c r="F41" s="49"/>
      <c r="G41" s="51">
        <f t="shared" si="0"/>
        <v>0</v>
      </c>
      <c r="H41" s="50"/>
    </row>
    <row r="42" spans="1:8" ht="14.25" x14ac:dyDescent="0.2">
      <c r="B42" s="39">
        <v>36</v>
      </c>
      <c r="C42" s="38" t="s">
        <v>73</v>
      </c>
      <c r="D42" s="39" t="s">
        <v>75</v>
      </c>
      <c r="E42" s="48">
        <v>1</v>
      </c>
      <c r="F42" s="49"/>
      <c r="G42" s="51">
        <f t="shared" si="0"/>
        <v>0</v>
      </c>
      <c r="H42" s="50"/>
    </row>
    <row r="43" spans="1:8" ht="14.25" x14ac:dyDescent="0.2">
      <c r="B43" s="39">
        <v>37</v>
      </c>
      <c r="C43" s="38" t="s">
        <v>79</v>
      </c>
      <c r="D43" s="39" t="s">
        <v>75</v>
      </c>
      <c r="E43" s="48">
        <v>1</v>
      </c>
      <c r="F43" s="49"/>
      <c r="G43" s="51">
        <f t="shared" si="0"/>
        <v>0</v>
      </c>
      <c r="H43" s="50"/>
    </row>
    <row r="44" spans="1:8" ht="15.75" x14ac:dyDescent="0.25">
      <c r="C44" s="64" t="s">
        <v>80</v>
      </c>
      <c r="D44" s="64"/>
      <c r="E44" s="64"/>
      <c r="F44" s="64"/>
      <c r="G44" s="31">
        <f>SUM(G7:G43)</f>
        <v>25000</v>
      </c>
    </row>
  </sheetData>
  <mergeCells count="10">
    <mergeCell ref="B2:F2"/>
    <mergeCell ref="B3:F3"/>
    <mergeCell ref="B6:F6"/>
    <mergeCell ref="G4:G5"/>
    <mergeCell ref="C44:F44"/>
    <mergeCell ref="B4:B5"/>
    <mergeCell ref="C4:C5"/>
    <mergeCell ref="E4:E5"/>
    <mergeCell ref="D4:D5"/>
    <mergeCell ref="F4:F5"/>
  </mergeCells>
  <phoneticPr fontId="0" type="noConversion"/>
  <pageMargins left="0.7" right="0.7" top="0.75" bottom="0.75" header="0.3" footer="0.3"/>
  <pageSetup scale="58" orientation="portrait" r:id="rId1"/>
  <headerFooter alignWithMargins="0">
    <oddFooter>&amp;CP-&amp;P+2.</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U60"/>
  <sheetViews>
    <sheetView showZeros="0" topLeftCell="A8" zoomScaleNormal="100" workbookViewId="0">
      <selection activeCell="N8" sqref="N8"/>
    </sheetView>
  </sheetViews>
  <sheetFormatPr defaultRowHeight="12.75" x14ac:dyDescent="0.2"/>
  <cols>
    <col min="15" max="15" width="19.28515625" customWidth="1"/>
  </cols>
  <sheetData>
    <row r="1" spans="2:15" ht="15" x14ac:dyDescent="0.2">
      <c r="B1" s="10"/>
      <c r="C1" s="10"/>
      <c r="D1" s="10"/>
      <c r="E1" s="10"/>
      <c r="F1" s="10"/>
      <c r="G1" s="10"/>
      <c r="H1" s="10"/>
      <c r="I1" s="10"/>
      <c r="J1" s="10"/>
      <c r="K1" s="10"/>
      <c r="L1" s="10"/>
      <c r="M1" s="10"/>
      <c r="N1" s="10"/>
      <c r="O1" s="10"/>
    </row>
    <row r="2" spans="2:15" ht="15" x14ac:dyDescent="0.2">
      <c r="B2" s="10"/>
      <c r="C2" s="10"/>
      <c r="D2" s="10"/>
      <c r="E2" s="10"/>
      <c r="F2" s="10"/>
      <c r="G2" s="10"/>
      <c r="H2" s="10"/>
      <c r="I2" s="10"/>
      <c r="J2" s="10"/>
      <c r="K2" s="10"/>
      <c r="L2" s="10"/>
      <c r="M2" s="10"/>
      <c r="N2" s="10"/>
      <c r="O2" s="10"/>
    </row>
    <row r="3" spans="2:15" ht="15.75" x14ac:dyDescent="0.25">
      <c r="B3" s="35"/>
      <c r="C3" s="35"/>
      <c r="D3" s="35"/>
      <c r="E3" s="35"/>
      <c r="F3" s="35"/>
      <c r="G3" s="35"/>
      <c r="H3" s="35"/>
      <c r="I3" s="15"/>
      <c r="J3" s="15"/>
      <c r="K3" s="32"/>
      <c r="L3" s="32"/>
      <c r="M3" s="32"/>
      <c r="N3" s="12"/>
      <c r="O3" s="31"/>
    </row>
    <row r="4" spans="2:15" ht="15.75" x14ac:dyDescent="0.25">
      <c r="B4" s="11"/>
      <c r="C4" s="11"/>
      <c r="D4" s="11"/>
      <c r="E4" s="11"/>
      <c r="F4" s="11"/>
      <c r="G4" s="11"/>
      <c r="H4" s="11"/>
      <c r="I4" s="15"/>
      <c r="J4" s="15"/>
      <c r="K4" s="32"/>
      <c r="L4" s="32"/>
      <c r="M4" s="32"/>
      <c r="N4" s="12"/>
      <c r="O4" s="31"/>
    </row>
    <row r="5" spans="2:15" ht="15.75" x14ac:dyDescent="0.25">
      <c r="B5" s="11" t="s">
        <v>77</v>
      </c>
      <c r="C5" s="11"/>
      <c r="D5" s="11"/>
      <c r="E5" s="11"/>
      <c r="F5" s="11"/>
      <c r="G5" s="11"/>
      <c r="H5" s="11"/>
      <c r="I5" s="73">
        <f>'BID FORM'!G44</f>
        <v>25000</v>
      </c>
      <c r="J5" s="73"/>
      <c r="K5" s="73"/>
      <c r="O5" s="14"/>
    </row>
    <row r="6" spans="2:15" ht="15.75" x14ac:dyDescent="0.25">
      <c r="B6" s="11"/>
      <c r="C6" s="12"/>
      <c r="D6" s="13"/>
      <c r="E6" s="14"/>
      <c r="F6" s="12"/>
      <c r="G6" s="12"/>
      <c r="H6" s="12"/>
      <c r="I6" s="12" t="s">
        <v>21</v>
      </c>
      <c r="J6" s="12"/>
      <c r="K6" s="12"/>
      <c r="O6" s="14"/>
    </row>
    <row r="7" spans="2:15" ht="15.75" x14ac:dyDescent="0.25">
      <c r="B7" s="11"/>
      <c r="C7" s="12"/>
      <c r="D7" s="13"/>
      <c r="E7" s="14"/>
      <c r="F7" s="12"/>
      <c r="G7" s="12"/>
      <c r="H7" s="12"/>
      <c r="I7" s="15"/>
      <c r="J7" s="15"/>
      <c r="K7" s="12"/>
      <c r="L7" s="12"/>
      <c r="M7" s="12"/>
      <c r="N7" s="12"/>
      <c r="O7" s="14"/>
    </row>
    <row r="8" spans="2:15" ht="15.75" x14ac:dyDescent="0.25">
      <c r="B8" s="12" t="s">
        <v>22</v>
      </c>
      <c r="C8" s="12"/>
      <c r="D8" s="12"/>
      <c r="E8" s="12"/>
      <c r="F8" s="15"/>
      <c r="G8" s="15"/>
      <c r="H8" s="12"/>
      <c r="I8" s="12"/>
      <c r="J8" s="12"/>
      <c r="K8" s="12"/>
      <c r="L8" s="10"/>
      <c r="M8" s="10"/>
      <c r="N8" s="10"/>
      <c r="O8" s="10"/>
    </row>
    <row r="9" spans="2:15" ht="15.75" x14ac:dyDescent="0.25">
      <c r="B9" s="12"/>
      <c r="C9" s="12"/>
      <c r="D9" s="12"/>
      <c r="E9" s="12"/>
      <c r="F9" s="15"/>
      <c r="G9" s="15"/>
      <c r="H9" s="12"/>
      <c r="I9" s="12"/>
      <c r="J9" s="12"/>
      <c r="K9" s="12"/>
      <c r="L9" s="10"/>
      <c r="M9" s="10"/>
      <c r="N9" s="10"/>
      <c r="O9" s="10"/>
    </row>
    <row r="10" spans="2:15" ht="15.75" x14ac:dyDescent="0.25">
      <c r="B10" s="12" t="s">
        <v>23</v>
      </c>
      <c r="C10" s="12"/>
      <c r="D10" s="12"/>
      <c r="E10" s="12"/>
      <c r="F10" s="15"/>
      <c r="G10" s="15"/>
      <c r="H10" s="10"/>
      <c r="I10" s="16"/>
      <c r="J10" s="12" t="s">
        <v>24</v>
      </c>
      <c r="K10" s="12" t="s">
        <v>25</v>
      </c>
      <c r="L10" s="12"/>
      <c r="M10" s="12"/>
      <c r="N10" s="10"/>
      <c r="O10" s="17"/>
    </row>
    <row r="11" spans="2:15" ht="15.75" x14ac:dyDescent="0.25">
      <c r="B11" s="14"/>
      <c r="C11" s="12"/>
      <c r="D11" s="13"/>
      <c r="E11" s="14"/>
      <c r="F11" s="15"/>
      <c r="G11" s="15"/>
      <c r="H11" s="10"/>
      <c r="I11" s="16"/>
      <c r="J11" s="12"/>
      <c r="K11" s="12"/>
      <c r="L11" s="14" t="s">
        <v>21</v>
      </c>
      <c r="M11" s="10"/>
      <c r="N11" s="12"/>
      <c r="O11" s="10"/>
    </row>
    <row r="12" spans="2:15" ht="15.75" x14ac:dyDescent="0.25">
      <c r="B12" s="14"/>
      <c r="C12" s="12"/>
      <c r="D12" s="13"/>
      <c r="E12" s="14"/>
      <c r="F12" s="15"/>
      <c r="G12" s="15"/>
      <c r="H12" s="10"/>
      <c r="I12" s="16"/>
      <c r="J12" s="12"/>
      <c r="K12" s="12"/>
      <c r="L12" s="14"/>
      <c r="M12" s="10"/>
      <c r="N12" s="12"/>
      <c r="O12" s="10"/>
    </row>
    <row r="13" spans="2:15" ht="15.75" x14ac:dyDescent="0.25">
      <c r="B13" s="14"/>
      <c r="C13" s="12"/>
      <c r="D13" s="13"/>
      <c r="E13" s="14"/>
      <c r="F13" s="15"/>
      <c r="G13" s="15"/>
      <c r="H13" s="10"/>
      <c r="I13" s="16"/>
      <c r="J13" s="12"/>
      <c r="K13" s="12"/>
      <c r="L13" s="14"/>
      <c r="M13" s="10"/>
      <c r="N13" s="12"/>
      <c r="O13" s="10"/>
    </row>
    <row r="14" spans="2:15" ht="15.75" x14ac:dyDescent="0.25">
      <c r="B14" s="12" t="s">
        <v>26</v>
      </c>
      <c r="C14" s="12"/>
      <c r="D14" s="12"/>
      <c r="E14" s="12"/>
      <c r="F14" s="15"/>
      <c r="G14" s="15"/>
      <c r="H14" s="12"/>
      <c r="I14" s="12"/>
      <c r="J14" s="12"/>
      <c r="K14" s="12"/>
      <c r="L14" s="10"/>
      <c r="M14" s="10"/>
      <c r="N14" s="10"/>
      <c r="O14" s="10"/>
    </row>
    <row r="15" spans="2:15" ht="15.75" x14ac:dyDescent="0.25">
      <c r="B15" s="12" t="s">
        <v>27</v>
      </c>
      <c r="C15" s="12"/>
      <c r="D15" s="12"/>
      <c r="E15" s="12"/>
      <c r="F15" s="15"/>
      <c r="G15" s="15"/>
      <c r="H15" s="12"/>
      <c r="I15" s="12"/>
      <c r="J15" s="12"/>
      <c r="K15" s="12"/>
      <c r="L15" s="10"/>
      <c r="M15" s="10"/>
      <c r="N15" s="10"/>
      <c r="O15" s="10"/>
    </row>
    <row r="16" spans="2:15" ht="15.75" x14ac:dyDescent="0.25">
      <c r="B16" s="12" t="s">
        <v>28</v>
      </c>
      <c r="C16" s="12"/>
      <c r="D16" s="12"/>
      <c r="E16" s="12"/>
      <c r="F16" s="15"/>
      <c r="G16" s="15"/>
      <c r="H16" s="12"/>
      <c r="I16" s="12"/>
      <c r="J16" s="12"/>
      <c r="K16" s="12"/>
      <c r="L16" s="10"/>
      <c r="M16" s="10"/>
      <c r="N16" s="10"/>
      <c r="O16" s="10"/>
    </row>
    <row r="17" spans="2:15" ht="15.75" x14ac:dyDescent="0.25">
      <c r="B17" s="12" t="s">
        <v>29</v>
      </c>
      <c r="C17" s="12"/>
      <c r="D17" s="12"/>
      <c r="E17" s="12"/>
      <c r="F17" s="15"/>
      <c r="G17" s="15"/>
      <c r="H17" s="12"/>
      <c r="I17" s="12"/>
      <c r="J17" s="12"/>
      <c r="K17" s="12"/>
      <c r="L17" s="10"/>
      <c r="M17" s="10"/>
      <c r="N17" s="10"/>
      <c r="O17" s="10"/>
    </row>
    <row r="18" spans="2:15" ht="15.75" x14ac:dyDescent="0.25">
      <c r="B18" s="12" t="s">
        <v>30</v>
      </c>
      <c r="C18" s="12"/>
      <c r="D18" s="12"/>
      <c r="E18" s="12"/>
      <c r="F18" s="15"/>
      <c r="G18" s="15"/>
      <c r="H18" s="12"/>
      <c r="I18" s="12"/>
      <c r="J18" s="12"/>
      <c r="K18" s="12"/>
      <c r="L18" s="10"/>
      <c r="M18" s="10"/>
      <c r="N18" s="10"/>
      <c r="O18" s="10"/>
    </row>
    <row r="19" spans="2:15" ht="15.75" x14ac:dyDescent="0.25">
      <c r="B19" s="12"/>
      <c r="C19" s="12"/>
      <c r="D19" s="12"/>
      <c r="E19" s="12"/>
      <c r="F19" s="15"/>
      <c r="G19" s="15"/>
      <c r="H19" s="12"/>
      <c r="I19" s="12"/>
      <c r="J19" s="12"/>
      <c r="K19" s="12"/>
      <c r="L19" s="10"/>
      <c r="M19" s="10"/>
      <c r="N19" s="10"/>
      <c r="O19" s="10"/>
    </row>
    <row r="20" spans="2:15" ht="15.75" x14ac:dyDescent="0.25">
      <c r="B20" s="12"/>
      <c r="C20" s="12"/>
      <c r="D20" s="12"/>
      <c r="E20" s="12"/>
      <c r="F20" s="15"/>
      <c r="G20" s="15"/>
      <c r="H20" s="12"/>
      <c r="I20" s="12"/>
      <c r="J20" s="12"/>
      <c r="K20" s="12"/>
      <c r="L20" s="10"/>
      <c r="M20" s="10"/>
      <c r="N20" s="10"/>
      <c r="O20" s="10"/>
    </row>
    <row r="21" spans="2:15" ht="15.75" x14ac:dyDescent="0.25">
      <c r="B21" s="12" t="s">
        <v>87</v>
      </c>
      <c r="C21" s="12"/>
      <c r="D21" s="12"/>
      <c r="E21" s="12"/>
      <c r="F21" s="15"/>
      <c r="G21" s="15"/>
      <c r="H21" s="12"/>
      <c r="I21" s="12"/>
      <c r="J21" s="12"/>
      <c r="K21" s="12"/>
      <c r="L21" s="10"/>
      <c r="M21" s="10"/>
      <c r="N21" s="10"/>
      <c r="O21" s="10"/>
    </row>
    <row r="22" spans="2:15" ht="15.75" x14ac:dyDescent="0.25">
      <c r="B22" s="12"/>
      <c r="C22" s="12"/>
      <c r="D22" s="12"/>
      <c r="E22" s="12"/>
      <c r="F22" s="15"/>
      <c r="G22" s="15"/>
      <c r="H22" s="12"/>
      <c r="I22" s="12"/>
      <c r="J22" s="12"/>
      <c r="K22" s="12"/>
      <c r="L22" s="10"/>
      <c r="M22" s="10"/>
      <c r="N22" s="10"/>
      <c r="O22" s="10"/>
    </row>
    <row r="23" spans="2:15" ht="15.75" x14ac:dyDescent="0.25">
      <c r="B23" s="12"/>
      <c r="C23" s="12"/>
      <c r="D23" s="12"/>
      <c r="E23" s="12"/>
      <c r="F23" s="15"/>
      <c r="G23" s="15"/>
      <c r="H23" s="12"/>
      <c r="I23" s="12"/>
      <c r="J23" s="12"/>
      <c r="K23" s="12"/>
      <c r="L23" s="10"/>
      <c r="M23" s="10"/>
      <c r="N23" s="10"/>
      <c r="O23" s="10"/>
    </row>
    <row r="24" spans="2:15" ht="15.75" x14ac:dyDescent="0.25">
      <c r="B24" s="15" t="s">
        <v>31</v>
      </c>
      <c r="C24" s="12"/>
      <c r="D24" s="12"/>
      <c r="E24" s="12"/>
      <c r="F24" s="15"/>
      <c r="G24" s="10"/>
      <c r="H24" s="12"/>
      <c r="I24" s="10"/>
      <c r="J24" s="15"/>
      <c r="K24" s="12"/>
      <c r="L24" s="10"/>
      <c r="M24" s="10"/>
      <c r="N24" s="10"/>
      <c r="O24" s="10"/>
    </row>
    <row r="25" spans="2:15" ht="15.75" x14ac:dyDescent="0.25">
      <c r="B25" s="15"/>
      <c r="C25" s="12"/>
      <c r="D25" s="12"/>
      <c r="E25" s="12"/>
      <c r="F25" s="15"/>
      <c r="G25" s="10"/>
      <c r="H25" s="12"/>
      <c r="I25" s="10"/>
      <c r="J25" s="15"/>
      <c r="K25" s="12"/>
      <c r="L25" s="10"/>
      <c r="M25" s="10"/>
      <c r="N25" s="10"/>
      <c r="O25" s="10"/>
    </row>
    <row r="26" spans="2:15" ht="15" x14ac:dyDescent="0.2">
      <c r="B26" s="10"/>
      <c r="C26" s="10"/>
      <c r="D26" s="10"/>
      <c r="E26" s="10"/>
      <c r="F26" s="10"/>
      <c r="G26" s="10"/>
      <c r="H26" s="10"/>
      <c r="I26" s="10"/>
      <c r="J26" s="10"/>
      <c r="K26" s="10"/>
      <c r="L26" s="10"/>
      <c r="M26" s="10"/>
      <c r="N26" s="10"/>
      <c r="O26" s="10"/>
    </row>
    <row r="27" spans="2:15" ht="15.75" x14ac:dyDescent="0.25">
      <c r="B27" s="15" t="s">
        <v>32</v>
      </c>
      <c r="C27" s="12"/>
      <c r="D27" s="12"/>
      <c r="E27" s="12"/>
      <c r="F27" s="15"/>
      <c r="G27" s="10"/>
      <c r="H27" s="12"/>
      <c r="I27" s="10"/>
      <c r="J27" s="15"/>
      <c r="K27" s="12"/>
      <c r="L27" s="10"/>
      <c r="M27" s="10"/>
      <c r="N27" s="10"/>
      <c r="O27" s="10"/>
    </row>
    <row r="28" spans="2:15" ht="15.75" x14ac:dyDescent="0.25">
      <c r="B28" s="15" t="s">
        <v>33</v>
      </c>
      <c r="C28" s="12"/>
      <c r="D28" s="12"/>
      <c r="E28" s="12"/>
      <c r="F28" s="15"/>
      <c r="G28" s="10"/>
      <c r="H28" s="12"/>
      <c r="I28" s="10"/>
      <c r="J28" s="15"/>
      <c r="K28" s="12"/>
      <c r="L28" s="10"/>
      <c r="M28" s="10"/>
      <c r="N28" s="10"/>
      <c r="O28" s="10"/>
    </row>
    <row r="29" spans="2:15" ht="15.75" x14ac:dyDescent="0.25">
      <c r="B29" s="15"/>
      <c r="C29" s="12"/>
      <c r="D29" s="12"/>
      <c r="E29" s="12"/>
      <c r="F29" s="15"/>
      <c r="G29" s="10"/>
      <c r="H29" s="12"/>
      <c r="I29" s="10"/>
      <c r="J29" s="15"/>
      <c r="K29" s="12"/>
      <c r="L29" s="10"/>
      <c r="M29" s="10"/>
      <c r="N29" s="10"/>
      <c r="O29" s="10"/>
    </row>
    <row r="30" spans="2:15" ht="15.75" x14ac:dyDescent="0.25">
      <c r="B30" s="15"/>
      <c r="C30" s="12"/>
      <c r="D30" s="12"/>
      <c r="E30" s="12"/>
      <c r="F30" s="15"/>
      <c r="G30" s="10"/>
      <c r="H30" s="12"/>
      <c r="I30" s="10"/>
      <c r="J30" s="15"/>
      <c r="K30" s="12"/>
      <c r="L30" s="10"/>
      <c r="M30" s="10"/>
      <c r="N30" s="10"/>
      <c r="O30" s="10"/>
    </row>
    <row r="31" spans="2:15" ht="15.75" x14ac:dyDescent="0.25">
      <c r="B31" s="15"/>
      <c r="C31" s="12"/>
      <c r="D31" s="12"/>
      <c r="E31" s="12"/>
      <c r="F31" s="15"/>
      <c r="G31" s="10"/>
      <c r="H31" s="12"/>
      <c r="I31" s="10"/>
      <c r="J31" s="15"/>
      <c r="K31" s="12"/>
      <c r="L31" s="10"/>
      <c r="M31" s="10"/>
      <c r="N31" s="10"/>
      <c r="O31" s="10"/>
    </row>
    <row r="32" spans="2:15" ht="15.75" x14ac:dyDescent="0.25">
      <c r="B32" s="15"/>
      <c r="C32" s="12"/>
      <c r="D32" s="12"/>
      <c r="E32" s="12" t="s">
        <v>65</v>
      </c>
      <c r="F32" s="15"/>
      <c r="G32" s="10"/>
      <c r="H32" s="12"/>
      <c r="I32" s="10"/>
      <c r="J32" s="15"/>
      <c r="K32" s="12"/>
      <c r="L32" s="10"/>
      <c r="M32" s="10"/>
      <c r="N32" s="10"/>
      <c r="O32" s="10"/>
    </row>
    <row r="33" spans="2:15" ht="15.75" x14ac:dyDescent="0.25">
      <c r="B33" s="15"/>
      <c r="C33" s="12"/>
      <c r="D33" s="12"/>
      <c r="E33" s="12"/>
      <c r="F33" s="15"/>
      <c r="G33" s="10"/>
      <c r="H33" s="12"/>
      <c r="I33" s="10"/>
      <c r="J33" s="15"/>
      <c r="K33" s="12"/>
      <c r="L33" s="10"/>
      <c r="M33" s="10"/>
      <c r="N33" s="10"/>
      <c r="O33" s="10"/>
    </row>
    <row r="34" spans="2:15" ht="15.75" x14ac:dyDescent="0.25">
      <c r="B34" s="10" t="s">
        <v>34</v>
      </c>
      <c r="C34" s="12"/>
      <c r="D34" s="12"/>
      <c r="E34" s="12"/>
      <c r="F34" s="15"/>
      <c r="G34" s="10"/>
      <c r="H34" s="12"/>
      <c r="I34" s="12" t="s">
        <v>35</v>
      </c>
      <c r="J34" s="15"/>
      <c r="K34" s="12"/>
      <c r="L34" s="10"/>
      <c r="M34" s="10"/>
      <c r="N34" s="10"/>
      <c r="O34" s="10"/>
    </row>
    <row r="35" spans="2:15" ht="15.75" x14ac:dyDescent="0.25">
      <c r="B35" s="12" t="s">
        <v>36</v>
      </c>
      <c r="C35" s="12"/>
      <c r="D35" s="12"/>
      <c r="E35" s="12"/>
      <c r="F35" s="15"/>
      <c r="G35" s="10"/>
      <c r="H35" s="12"/>
      <c r="I35" s="15" t="s">
        <v>37</v>
      </c>
      <c r="J35" s="15"/>
      <c r="K35" s="12"/>
      <c r="L35" s="10"/>
      <c r="M35" s="10"/>
      <c r="N35" s="10"/>
      <c r="O35" s="10"/>
    </row>
    <row r="36" spans="2:15" ht="15.75" x14ac:dyDescent="0.25">
      <c r="B36" s="15" t="s">
        <v>38</v>
      </c>
      <c r="C36" s="12"/>
      <c r="D36" s="9"/>
      <c r="E36" s="12"/>
      <c r="F36" s="15"/>
      <c r="G36" s="10"/>
      <c r="H36" s="12"/>
      <c r="I36" s="6" t="s">
        <v>39</v>
      </c>
      <c r="J36" s="6"/>
      <c r="K36" s="6"/>
      <c r="L36" s="10"/>
      <c r="M36" s="10"/>
      <c r="N36" s="10"/>
      <c r="O36" s="10"/>
    </row>
    <row r="37" spans="2:15" ht="15.75" x14ac:dyDescent="0.25">
      <c r="B37" t="s">
        <v>66</v>
      </c>
      <c r="C37" s="12"/>
      <c r="D37" s="12"/>
      <c r="E37" s="12"/>
      <c r="F37" s="15"/>
      <c r="G37" s="10"/>
      <c r="H37" s="12" t="s">
        <v>40</v>
      </c>
      <c r="I37" s="28" t="s">
        <v>66</v>
      </c>
      <c r="J37" s="28"/>
      <c r="K37" s="10"/>
      <c r="L37" s="10"/>
      <c r="M37" s="10"/>
      <c r="N37" s="10"/>
      <c r="O37" s="10"/>
    </row>
    <row r="38" spans="2:15" ht="15.75" x14ac:dyDescent="0.25">
      <c r="B38" s="12"/>
      <c r="C38" s="12"/>
      <c r="D38" s="12"/>
      <c r="E38" s="12"/>
      <c r="F38" s="15"/>
      <c r="G38" s="10"/>
      <c r="H38" s="12"/>
      <c r="J38" s="15"/>
      <c r="K38" s="12"/>
      <c r="L38" s="6" t="s">
        <v>42</v>
      </c>
      <c r="M38" s="10"/>
      <c r="N38" s="10"/>
      <c r="O38" s="10"/>
    </row>
    <row r="39" spans="2:15" ht="15.75" x14ac:dyDescent="0.25">
      <c r="B39" s="15"/>
      <c r="C39" s="12"/>
      <c r="D39" s="12"/>
      <c r="E39" s="12"/>
      <c r="F39" s="15"/>
      <c r="G39" s="10"/>
      <c r="H39" s="12"/>
      <c r="I39" s="10"/>
      <c r="J39" s="12" t="s">
        <v>41</v>
      </c>
      <c r="K39" s="10"/>
      <c r="L39" s="10"/>
      <c r="M39" s="10"/>
      <c r="N39" s="10"/>
    </row>
    <row r="40" spans="2:15" ht="15.75" x14ac:dyDescent="0.25">
      <c r="B40" s="12"/>
      <c r="C40" s="12"/>
      <c r="D40" s="12"/>
      <c r="E40" s="12"/>
      <c r="F40" s="15"/>
      <c r="G40" s="10"/>
      <c r="H40" s="12"/>
      <c r="I40" s="10"/>
      <c r="J40" s="15"/>
      <c r="K40" s="12"/>
      <c r="L40" s="10"/>
      <c r="M40" s="10"/>
      <c r="N40" s="10"/>
      <c r="O40" s="10"/>
    </row>
    <row r="41" spans="2:15" ht="15.75" x14ac:dyDescent="0.25">
      <c r="B41" s="10"/>
      <c r="C41" s="10"/>
      <c r="D41" s="12"/>
      <c r="E41" s="12"/>
      <c r="F41" s="15"/>
      <c r="G41" s="12" t="s">
        <v>43</v>
      </c>
      <c r="H41" s="12"/>
      <c r="I41" s="12"/>
      <c r="J41" s="12"/>
      <c r="K41" s="12"/>
      <c r="L41" s="10"/>
      <c r="M41" s="10"/>
      <c r="N41" s="10"/>
      <c r="O41" s="10"/>
    </row>
    <row r="42" spans="2:15" ht="15.75" x14ac:dyDescent="0.25">
      <c r="B42" s="12"/>
      <c r="C42" s="12"/>
      <c r="D42" s="12"/>
      <c r="E42" s="12"/>
      <c r="F42" s="15"/>
      <c r="G42" s="15" t="s">
        <v>44</v>
      </c>
      <c r="H42" s="12"/>
      <c r="I42" s="12"/>
      <c r="J42" s="12"/>
      <c r="K42" s="12"/>
      <c r="L42" s="10"/>
      <c r="M42" s="10"/>
      <c r="N42" s="10"/>
      <c r="O42" s="10"/>
    </row>
    <row r="43" spans="2:15" ht="15.75" x14ac:dyDescent="0.25">
      <c r="B43" s="12" t="s">
        <v>20</v>
      </c>
      <c r="C43" s="12"/>
      <c r="D43" s="12"/>
      <c r="E43" s="12"/>
      <c r="F43" s="15"/>
      <c r="G43" s="15" t="s">
        <v>44</v>
      </c>
      <c r="H43" s="12"/>
      <c r="I43" s="12"/>
      <c r="J43" s="12"/>
      <c r="K43" s="12"/>
      <c r="L43" s="10"/>
      <c r="M43" s="10"/>
      <c r="N43" s="10"/>
      <c r="O43" s="10"/>
    </row>
    <row r="44" spans="2:15" ht="15.75" x14ac:dyDescent="0.25">
      <c r="B44" s="12"/>
      <c r="C44" s="12"/>
      <c r="D44" s="12"/>
      <c r="E44" s="12"/>
      <c r="F44" s="15"/>
      <c r="G44" s="15" t="s">
        <v>44</v>
      </c>
      <c r="H44" s="12"/>
      <c r="I44" s="12"/>
      <c r="J44" s="12"/>
      <c r="K44" s="12"/>
      <c r="L44" s="10"/>
      <c r="M44" s="10"/>
      <c r="N44" s="10"/>
      <c r="O44" s="10"/>
    </row>
    <row r="45" spans="2:15" ht="15.75" x14ac:dyDescent="0.25">
      <c r="B45" s="12"/>
      <c r="C45" s="12"/>
      <c r="D45" s="12"/>
      <c r="E45" s="12"/>
      <c r="F45" s="12"/>
      <c r="G45" s="15" t="s">
        <v>44</v>
      </c>
      <c r="H45" s="12"/>
      <c r="I45" s="12"/>
      <c r="J45" s="12"/>
      <c r="K45" s="12"/>
      <c r="L45" s="10"/>
      <c r="M45" s="10"/>
      <c r="N45" s="10"/>
      <c r="O45" s="10"/>
    </row>
    <row r="46" spans="2:15" ht="15.75" x14ac:dyDescent="0.25">
      <c r="B46" s="12"/>
      <c r="C46" s="12"/>
      <c r="D46" s="12"/>
      <c r="E46" s="12"/>
      <c r="F46" s="12"/>
      <c r="G46" s="12"/>
      <c r="H46" s="12"/>
      <c r="I46" s="12"/>
      <c r="J46" s="12"/>
      <c r="K46" s="12"/>
      <c r="L46" s="10"/>
      <c r="M46" s="10"/>
      <c r="N46" s="10"/>
      <c r="O46" s="10"/>
    </row>
    <row r="47" spans="2:15" ht="15.75" x14ac:dyDescent="0.25">
      <c r="B47" s="12"/>
      <c r="C47" s="12"/>
      <c r="D47" s="12"/>
      <c r="E47" s="12"/>
      <c r="F47" s="12"/>
      <c r="G47" s="12"/>
      <c r="H47" s="12"/>
      <c r="I47" s="12"/>
      <c r="J47" s="12"/>
      <c r="K47" s="12"/>
      <c r="L47" s="10"/>
      <c r="M47" s="10"/>
      <c r="N47" s="10"/>
      <c r="O47" s="10"/>
    </row>
    <row r="48" spans="2:15" ht="15.75" x14ac:dyDescent="0.25">
      <c r="B48" s="12" t="s">
        <v>45</v>
      </c>
      <c r="C48" s="12"/>
      <c r="D48" s="12"/>
      <c r="E48" s="12"/>
      <c r="F48" s="15"/>
      <c r="G48" s="10"/>
      <c r="H48" s="10"/>
      <c r="I48" s="15" t="s">
        <v>46</v>
      </c>
      <c r="J48" s="12"/>
      <c r="K48" s="12"/>
      <c r="L48" s="12"/>
      <c r="M48" s="10"/>
      <c r="N48" s="10"/>
      <c r="O48" s="10"/>
    </row>
    <row r="49" spans="1:99" ht="15.75" x14ac:dyDescent="0.25">
      <c r="B49" s="12"/>
      <c r="C49" s="12"/>
      <c r="D49" s="12"/>
      <c r="E49" s="12"/>
      <c r="F49" s="15"/>
      <c r="G49" s="15"/>
      <c r="H49" s="12"/>
      <c r="I49" s="12"/>
      <c r="J49" s="12"/>
      <c r="K49" s="12"/>
      <c r="L49" s="10"/>
      <c r="M49" s="10"/>
      <c r="N49" s="10"/>
      <c r="O49" s="10"/>
    </row>
    <row r="50" spans="1:99" s="27" customFormat="1" ht="15.75" x14ac:dyDescent="0.25">
      <c r="A50"/>
      <c r="B50"/>
      <c r="C50" s="12" t="s">
        <v>64</v>
      </c>
      <c r="D50" s="12"/>
      <c r="E50" s="12"/>
      <c r="F50" s="12"/>
      <c r="G50" s="15"/>
      <c r="H50" s="15"/>
      <c r="I50" s="12"/>
      <c r="J50" s="12"/>
      <c r="K50" s="12"/>
      <c r="L50" s="12"/>
      <c r="M50" s="10"/>
      <c r="N50" s="10"/>
      <c r="O50" s="10"/>
      <c r="P50" s="10"/>
      <c r="Q50"/>
      <c r="R50"/>
      <c r="S50"/>
      <c r="T50"/>
      <c r="U50"/>
      <c r="V50"/>
      <c r="W50"/>
      <c r="X50"/>
      <c r="Y50"/>
      <c r="Z50"/>
      <c r="AA50"/>
      <c r="AB50"/>
      <c r="AC50"/>
      <c r="AD50"/>
      <c r="AE50"/>
      <c r="AF50"/>
      <c r="AG50"/>
      <c r="AH50"/>
      <c r="AI50"/>
      <c r="AJ50"/>
      <c r="AK50"/>
      <c r="AL50"/>
      <c r="AM50"/>
      <c r="AN50"/>
      <c r="AO50"/>
      <c r="AP50"/>
      <c r="AQ50"/>
      <c r="AR50"/>
      <c r="AS50"/>
      <c r="AT50"/>
      <c r="AU50"/>
      <c r="AV50"/>
      <c r="AW50"/>
      <c r="AX50"/>
      <c r="AY50"/>
      <c r="AZ50"/>
      <c r="BA50"/>
      <c r="BB50"/>
      <c r="BC50"/>
      <c r="BD50"/>
      <c r="BE50"/>
      <c r="BF50"/>
      <c r="BG50"/>
      <c r="BH50"/>
      <c r="BI50"/>
      <c r="BJ50"/>
      <c r="BK50"/>
      <c r="BL50"/>
      <c r="BM50"/>
      <c r="BN50"/>
      <c r="BO50"/>
      <c r="BP50"/>
      <c r="BQ50"/>
      <c r="BR50"/>
      <c r="BS50"/>
      <c r="BT50"/>
      <c r="BU50"/>
      <c r="BV50"/>
      <c r="BW50"/>
      <c r="BX50"/>
      <c r="BY50"/>
      <c r="BZ50"/>
      <c r="CA50"/>
      <c r="CB50"/>
      <c r="CC50"/>
      <c r="CD50"/>
      <c r="CE50"/>
      <c r="CF50"/>
      <c r="CG50"/>
      <c r="CH50"/>
      <c r="CI50"/>
      <c r="CJ50"/>
      <c r="CK50"/>
      <c r="CL50"/>
      <c r="CM50"/>
      <c r="CN50"/>
      <c r="CO50"/>
      <c r="CP50"/>
      <c r="CQ50"/>
      <c r="CR50"/>
      <c r="CS50"/>
      <c r="CT50"/>
      <c r="CU50"/>
    </row>
    <row r="51" spans="1:99" ht="15.75" x14ac:dyDescent="0.25">
      <c r="B51" s="12"/>
      <c r="C51" s="12"/>
      <c r="D51" s="12"/>
      <c r="E51" s="12"/>
      <c r="F51" s="15"/>
      <c r="G51" s="15"/>
      <c r="H51" s="12"/>
      <c r="I51" s="12"/>
      <c r="J51" s="12"/>
      <c r="K51" s="12"/>
      <c r="L51" s="10"/>
      <c r="M51" s="10"/>
      <c r="N51" s="10"/>
      <c r="O51" s="10"/>
    </row>
    <row r="52" spans="1:99" ht="15.75" x14ac:dyDescent="0.25">
      <c r="B52" s="12" t="s">
        <v>32</v>
      </c>
      <c r="C52" s="12"/>
      <c r="D52" s="12"/>
      <c r="E52" s="12"/>
      <c r="F52" s="15"/>
      <c r="G52" s="15"/>
      <c r="H52" s="12"/>
      <c r="I52" s="12"/>
      <c r="J52" s="12"/>
      <c r="K52" s="12"/>
      <c r="L52" s="10"/>
      <c r="M52" s="10"/>
      <c r="N52" s="10"/>
      <c r="O52" s="10"/>
    </row>
    <row r="53" spans="1:99" ht="15.75" x14ac:dyDescent="0.25">
      <c r="B53" s="12" t="s">
        <v>32</v>
      </c>
      <c r="C53" s="12"/>
      <c r="D53" s="12"/>
      <c r="E53" s="12"/>
      <c r="F53" s="15"/>
      <c r="G53" s="15"/>
      <c r="H53" s="12"/>
      <c r="I53" s="12"/>
      <c r="J53" s="12"/>
      <c r="K53" s="12"/>
      <c r="L53" s="10"/>
      <c r="M53" s="10"/>
      <c r="N53" s="10"/>
      <c r="O53" s="10"/>
    </row>
    <row r="54" spans="1:99" ht="15.75" x14ac:dyDescent="0.25">
      <c r="B54" s="12" t="s">
        <v>32</v>
      </c>
      <c r="C54" s="12"/>
      <c r="D54" s="12"/>
      <c r="E54" s="12"/>
      <c r="F54" s="15"/>
      <c r="G54" s="15"/>
      <c r="H54" s="12"/>
      <c r="I54" s="12"/>
      <c r="J54" s="12"/>
      <c r="K54" s="12"/>
      <c r="L54" s="10"/>
      <c r="M54" s="10"/>
      <c r="N54" s="10"/>
      <c r="O54" s="10"/>
    </row>
    <row r="55" spans="1:99" ht="15.75" x14ac:dyDescent="0.25">
      <c r="B55" s="12" t="s">
        <v>32</v>
      </c>
      <c r="C55" s="12"/>
      <c r="D55" s="12"/>
      <c r="E55" s="12"/>
      <c r="F55" s="15"/>
      <c r="G55" s="15"/>
      <c r="H55" s="12"/>
      <c r="I55" s="12"/>
      <c r="J55" s="12"/>
      <c r="K55" s="12"/>
      <c r="L55" s="10"/>
      <c r="M55" s="10"/>
      <c r="N55" s="10"/>
      <c r="O55" s="10"/>
    </row>
    <row r="56" spans="1:99" ht="15.75" x14ac:dyDescent="0.25">
      <c r="B56" s="12"/>
      <c r="C56" s="12"/>
      <c r="D56" s="12"/>
      <c r="E56" s="12"/>
      <c r="F56" s="15"/>
      <c r="G56" s="15"/>
      <c r="H56" s="12"/>
      <c r="I56" s="12"/>
      <c r="J56" s="12"/>
      <c r="K56" s="12"/>
      <c r="L56" s="10"/>
      <c r="M56" s="10"/>
      <c r="N56" s="10"/>
      <c r="O56" s="10"/>
    </row>
    <row r="57" spans="1:99" ht="15.75" x14ac:dyDescent="0.25">
      <c r="B57" s="26" t="s">
        <v>67</v>
      </c>
      <c r="C57" s="26"/>
      <c r="D57" s="26"/>
      <c r="E57" s="12"/>
      <c r="F57" s="15"/>
      <c r="G57" s="15"/>
      <c r="H57" s="12"/>
      <c r="I57" s="12"/>
      <c r="J57" s="12"/>
      <c r="K57" s="12"/>
      <c r="L57" s="10"/>
      <c r="M57" s="10"/>
      <c r="N57" s="10"/>
      <c r="O57" s="10"/>
    </row>
    <row r="58" spans="1:99" ht="15.75" x14ac:dyDescent="0.25">
      <c r="B58" s="12"/>
      <c r="C58" s="12"/>
      <c r="D58" s="12"/>
      <c r="E58" s="12"/>
      <c r="F58" s="15"/>
      <c r="G58" s="15"/>
      <c r="H58" s="12"/>
      <c r="I58" s="12"/>
      <c r="J58" s="12"/>
      <c r="K58" s="12"/>
      <c r="L58" s="10"/>
      <c r="M58" s="10"/>
    </row>
    <row r="59" spans="1:99" ht="15.75" x14ac:dyDescent="0.25">
      <c r="B59" s="12"/>
      <c r="C59" s="12"/>
      <c r="D59" s="12"/>
      <c r="E59" s="12"/>
      <c r="F59" s="15"/>
      <c r="G59" s="15"/>
      <c r="H59" s="12"/>
      <c r="I59" s="12"/>
      <c r="J59" s="12"/>
      <c r="K59" s="12"/>
      <c r="L59" s="10"/>
      <c r="M59" s="10"/>
    </row>
    <row r="60" spans="1:99" ht="15.75" x14ac:dyDescent="0.25">
      <c r="B60" s="12"/>
      <c r="C60" s="12"/>
      <c r="D60" s="12"/>
      <c r="E60" s="12"/>
      <c r="F60" s="15"/>
      <c r="G60" s="15"/>
      <c r="H60" s="12"/>
      <c r="I60" s="12"/>
      <c r="J60" s="12"/>
      <c r="K60" s="12"/>
      <c r="L60" s="10"/>
      <c r="M60" s="10"/>
    </row>
  </sheetData>
  <mergeCells count="1">
    <mergeCell ref="I5:K5"/>
  </mergeCells>
  <phoneticPr fontId="0" type="noConversion"/>
  <pageMargins left="0.75" right="0.75" top="1" bottom="1" header="0.5" footer="0.5"/>
  <pageSetup scale="67" orientation="portrait" r:id="rId1"/>
  <headerFooter alignWithMargins="0">
    <oddFooter>&amp;CP-&amp;P+3.</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45"/>
  <sheetViews>
    <sheetView topLeftCell="A13" workbookViewId="0">
      <selection activeCell="H37" sqref="H37"/>
    </sheetView>
  </sheetViews>
  <sheetFormatPr defaultRowHeight="12.75" x14ac:dyDescent="0.2"/>
  <cols>
    <col min="3" max="3" width="95.42578125" customWidth="1"/>
    <col min="4" max="4" width="8.28515625" customWidth="1"/>
    <col min="5" max="5" width="12.42578125" customWidth="1"/>
    <col min="6" max="6" width="16.28515625" customWidth="1"/>
    <col min="7" max="7" width="17.5703125" customWidth="1"/>
    <col min="8" max="8" width="13.28515625" customWidth="1"/>
  </cols>
  <sheetData>
    <row r="1" spans="1:7" x14ac:dyDescent="0.2">
      <c r="D1" s="34"/>
      <c r="E1" s="47"/>
      <c r="F1" s="33"/>
    </row>
    <row r="2" spans="1:7" x14ac:dyDescent="0.2">
      <c r="B2" s="40"/>
      <c r="D2" s="34"/>
      <c r="E2" s="47"/>
      <c r="F2" s="33"/>
    </row>
    <row r="3" spans="1:7" ht="23.25" x14ac:dyDescent="0.2">
      <c r="A3" s="40"/>
      <c r="B3" s="56" t="s">
        <v>81</v>
      </c>
      <c r="C3" s="57"/>
      <c r="D3" s="57"/>
      <c r="E3" s="57"/>
      <c r="F3" s="57"/>
      <c r="G3" s="41"/>
    </row>
    <row r="4" spans="1:7" ht="16.5" customHeight="1" x14ac:dyDescent="0.2">
      <c r="A4" s="40"/>
      <c r="B4" s="58" t="s">
        <v>82</v>
      </c>
      <c r="C4" s="58"/>
      <c r="D4" s="58"/>
      <c r="E4" s="58"/>
      <c r="F4" s="58"/>
      <c r="G4" s="45"/>
    </row>
    <row r="5" spans="1:7" ht="15.75" customHeight="1" x14ac:dyDescent="0.2">
      <c r="A5" s="40"/>
      <c r="B5" s="65" t="s">
        <v>76</v>
      </c>
      <c r="C5" s="67" t="s">
        <v>17</v>
      </c>
      <c r="D5" s="67" t="s">
        <v>18</v>
      </c>
      <c r="E5" s="69" t="s">
        <v>70</v>
      </c>
      <c r="F5" s="71" t="s">
        <v>68</v>
      </c>
      <c r="G5" s="62" t="s">
        <v>19</v>
      </c>
    </row>
    <row r="6" spans="1:7" ht="15.75" customHeight="1" x14ac:dyDescent="0.2">
      <c r="A6" s="40"/>
      <c r="B6" s="66"/>
      <c r="C6" s="68"/>
      <c r="D6" s="68"/>
      <c r="E6" s="70"/>
      <c r="F6" s="72"/>
      <c r="G6" s="63"/>
    </row>
    <row r="7" spans="1:7" ht="15" x14ac:dyDescent="0.2">
      <c r="A7" s="40"/>
      <c r="B7" s="59" t="s">
        <v>74</v>
      </c>
      <c r="C7" s="59"/>
      <c r="D7" s="60"/>
      <c r="E7" s="61"/>
      <c r="F7" s="61"/>
      <c r="G7" s="46"/>
    </row>
    <row r="8" spans="1:7" ht="14.25" x14ac:dyDescent="0.2">
      <c r="A8" s="42"/>
      <c r="B8" s="39">
        <v>1</v>
      </c>
      <c r="C8" s="38" t="s">
        <v>88</v>
      </c>
      <c r="D8" s="39" t="str">
        <f>'[1]MASTER-pay items'!F4</f>
        <v>LSUM</v>
      </c>
      <c r="E8" s="48">
        <v>1337</v>
      </c>
      <c r="F8" s="49"/>
      <c r="G8" s="44">
        <f t="shared" ref="G8:G44" si="0">E8*F8</f>
        <v>0</v>
      </c>
    </row>
    <row r="9" spans="1:7" ht="14.25" x14ac:dyDescent="0.2">
      <c r="A9" s="42"/>
      <c r="B9" s="39">
        <f>1+B8</f>
        <v>2</v>
      </c>
      <c r="C9" s="38" t="s">
        <v>89</v>
      </c>
      <c r="D9" s="39" t="str">
        <f>'[1]MASTER-pay items'!F5</f>
        <v>LF</v>
      </c>
      <c r="E9" s="48">
        <v>1</v>
      </c>
      <c r="F9" s="49"/>
      <c r="G9" s="44">
        <f t="shared" si="0"/>
        <v>0</v>
      </c>
    </row>
    <row r="10" spans="1:7" ht="14.25" x14ac:dyDescent="0.2">
      <c r="A10" s="42"/>
      <c r="B10" s="39">
        <f t="shared" ref="B10:B42" si="1">1+B9</f>
        <v>3</v>
      </c>
      <c r="C10" s="38" t="s">
        <v>90</v>
      </c>
      <c r="D10" s="39" t="str">
        <f>'[1]MASTER-pay items'!F6</f>
        <v>LF</v>
      </c>
      <c r="E10" s="48">
        <v>2301</v>
      </c>
      <c r="F10" s="49"/>
      <c r="G10" s="44">
        <f t="shared" si="0"/>
        <v>0</v>
      </c>
    </row>
    <row r="11" spans="1:7" ht="14.25" x14ac:dyDescent="0.2">
      <c r="A11" s="43"/>
      <c r="B11" s="39">
        <f t="shared" si="1"/>
        <v>4</v>
      </c>
      <c r="C11" s="38" t="s">
        <v>91</v>
      </c>
      <c r="D11" s="39" t="str">
        <f>'[1]MASTER-pay items'!F7</f>
        <v>SY</v>
      </c>
      <c r="E11" s="48">
        <v>180</v>
      </c>
      <c r="F11" s="49"/>
      <c r="G11" s="44">
        <f t="shared" si="0"/>
        <v>0</v>
      </c>
    </row>
    <row r="12" spans="1:7" ht="14.25" x14ac:dyDescent="0.2">
      <c r="A12" s="42"/>
      <c r="B12" s="39">
        <f t="shared" si="1"/>
        <v>5</v>
      </c>
      <c r="C12" s="38" t="s">
        <v>92</v>
      </c>
      <c r="D12" s="39" t="str">
        <f>'[1]MASTER-pay items'!F8</f>
        <v>CY</v>
      </c>
      <c r="E12" s="48">
        <v>767</v>
      </c>
      <c r="F12" s="49"/>
      <c r="G12" s="44">
        <f t="shared" si="0"/>
        <v>0</v>
      </c>
    </row>
    <row r="13" spans="1:7" ht="14.25" x14ac:dyDescent="0.2">
      <c r="A13" s="42"/>
      <c r="B13" s="39">
        <f t="shared" si="1"/>
        <v>6</v>
      </c>
      <c r="C13" s="38" t="s">
        <v>93</v>
      </c>
      <c r="D13" s="39" t="str">
        <f>'[1]MASTER-pay items'!F9</f>
        <v>SY</v>
      </c>
      <c r="E13" s="48">
        <v>1626</v>
      </c>
      <c r="F13" s="49"/>
      <c r="G13" s="44">
        <f t="shared" si="0"/>
        <v>0</v>
      </c>
    </row>
    <row r="14" spans="1:7" ht="14.25" x14ac:dyDescent="0.2">
      <c r="A14" s="42"/>
      <c r="B14" s="39">
        <f t="shared" si="1"/>
        <v>7</v>
      </c>
      <c r="C14" s="38" t="s">
        <v>94</v>
      </c>
      <c r="D14" s="39" t="str">
        <f>'[1]MASTER-pay items'!F10</f>
        <v>SY</v>
      </c>
      <c r="E14" s="48">
        <v>3336</v>
      </c>
      <c r="F14" s="49"/>
      <c r="G14" s="44">
        <f t="shared" si="0"/>
        <v>0</v>
      </c>
    </row>
    <row r="15" spans="1:7" ht="14.25" x14ac:dyDescent="0.2">
      <c r="A15" s="43"/>
      <c r="B15" s="39">
        <f t="shared" si="1"/>
        <v>8</v>
      </c>
      <c r="C15" s="38" t="s">
        <v>95</v>
      </c>
      <c r="D15" s="39" t="str">
        <f>'[1]MASTER-pay items'!F11</f>
        <v>SY</v>
      </c>
      <c r="E15" s="48">
        <v>3336</v>
      </c>
      <c r="F15" s="49"/>
      <c r="G15" s="44">
        <f t="shared" si="0"/>
        <v>0</v>
      </c>
    </row>
    <row r="16" spans="1:7" ht="14.25" x14ac:dyDescent="0.2">
      <c r="A16" s="42"/>
      <c r="B16" s="39">
        <f t="shared" si="1"/>
        <v>9</v>
      </c>
      <c r="C16" s="38" t="s">
        <v>96</v>
      </c>
      <c r="D16" s="39" t="str">
        <f>'[1]MASTER-pay items'!F12</f>
        <v>TON</v>
      </c>
      <c r="E16" s="48">
        <v>16646</v>
      </c>
      <c r="F16" s="49"/>
      <c r="G16" s="44">
        <f t="shared" si="0"/>
        <v>0</v>
      </c>
    </row>
    <row r="17" spans="1:8" ht="16.5" customHeight="1" x14ac:dyDescent="0.2">
      <c r="A17" s="43"/>
      <c r="B17" s="39">
        <f t="shared" si="1"/>
        <v>10</v>
      </c>
      <c r="C17" s="38" t="s">
        <v>97</v>
      </c>
      <c r="D17" s="39" t="str">
        <f>'[1]MASTER-pay items'!F13</f>
        <v>TON</v>
      </c>
      <c r="E17" s="48">
        <v>112</v>
      </c>
      <c r="F17" s="49"/>
      <c r="G17" s="44">
        <f t="shared" si="0"/>
        <v>0</v>
      </c>
    </row>
    <row r="18" spans="1:8" ht="14.25" x14ac:dyDescent="0.2">
      <c r="A18" s="43"/>
      <c r="B18" s="39">
        <f t="shared" si="1"/>
        <v>11</v>
      </c>
      <c r="C18" s="38" t="s">
        <v>98</v>
      </c>
      <c r="D18" s="39" t="str">
        <f>'[1]MASTER-pay items'!F14</f>
        <v>TON</v>
      </c>
      <c r="E18" s="48">
        <v>1921</v>
      </c>
      <c r="F18" s="49"/>
      <c r="G18" s="44">
        <f t="shared" si="0"/>
        <v>0</v>
      </c>
    </row>
    <row r="19" spans="1:8" ht="14.25" x14ac:dyDescent="0.2">
      <c r="A19" s="43"/>
      <c r="B19" s="39">
        <f t="shared" si="1"/>
        <v>12</v>
      </c>
      <c r="C19" s="38" t="s">
        <v>99</v>
      </c>
      <c r="D19" s="39" t="str">
        <f>'[1]MASTER-pay items'!F15</f>
        <v>SY</v>
      </c>
      <c r="E19" s="48">
        <v>464</v>
      </c>
      <c r="F19" s="49"/>
      <c r="G19" s="44">
        <f t="shared" si="0"/>
        <v>0</v>
      </c>
    </row>
    <row r="20" spans="1:8" ht="14.25" x14ac:dyDescent="0.2">
      <c r="A20" s="43"/>
      <c r="B20" s="39">
        <f t="shared" si="1"/>
        <v>13</v>
      </c>
      <c r="C20" s="38" t="s">
        <v>100</v>
      </c>
      <c r="D20" s="39" t="str">
        <f>'[1]MASTER-pay items'!F16</f>
        <v>SF</v>
      </c>
      <c r="E20" s="48">
        <v>1072</v>
      </c>
      <c r="F20" s="49"/>
      <c r="G20" s="44">
        <f t="shared" si="0"/>
        <v>0</v>
      </c>
    </row>
    <row r="21" spans="1:8" ht="14.25" x14ac:dyDescent="0.2">
      <c r="A21" s="43"/>
      <c r="B21" s="39">
        <f t="shared" si="1"/>
        <v>14</v>
      </c>
      <c r="C21" s="38" t="s">
        <v>101</v>
      </c>
      <c r="D21" s="39" t="str">
        <f>'[1]MASTER-pay items'!F17</f>
        <v>LF</v>
      </c>
      <c r="E21" s="48">
        <v>200</v>
      </c>
      <c r="F21" s="49"/>
      <c r="G21" s="44">
        <f t="shared" si="0"/>
        <v>0</v>
      </c>
    </row>
    <row r="22" spans="1:8" ht="14.25" x14ac:dyDescent="0.2">
      <c r="A22" s="42"/>
      <c r="B22" s="39">
        <f t="shared" si="1"/>
        <v>15</v>
      </c>
      <c r="C22" s="38" t="s">
        <v>102</v>
      </c>
      <c r="D22" s="39" t="str">
        <f>'[1]MASTER-pay items'!F18</f>
        <v>LF</v>
      </c>
      <c r="E22" s="48">
        <v>48</v>
      </c>
      <c r="F22" s="49"/>
      <c r="G22" s="44">
        <f t="shared" si="0"/>
        <v>0</v>
      </c>
    </row>
    <row r="23" spans="1:8" ht="14.25" x14ac:dyDescent="0.2">
      <c r="A23" s="42"/>
      <c r="B23" s="39">
        <f t="shared" si="1"/>
        <v>16</v>
      </c>
      <c r="C23" s="38" t="s">
        <v>103</v>
      </c>
      <c r="D23" s="39" t="str">
        <f>'[1]MASTER-pay items'!F19</f>
        <v>LF</v>
      </c>
      <c r="E23" s="48">
        <v>320</v>
      </c>
      <c r="F23" s="49"/>
      <c r="G23" s="44">
        <f t="shared" si="0"/>
        <v>0</v>
      </c>
    </row>
    <row r="24" spans="1:8" ht="14.25" x14ac:dyDescent="0.2">
      <c r="A24" s="42"/>
      <c r="B24" s="39">
        <f t="shared" si="1"/>
        <v>17</v>
      </c>
      <c r="C24" s="38" t="s">
        <v>104</v>
      </c>
      <c r="D24" s="39" t="str">
        <f>'[1]MASTER-pay items'!F20</f>
        <v>EA</v>
      </c>
      <c r="E24" s="48">
        <v>96</v>
      </c>
      <c r="F24" s="49"/>
      <c r="G24" s="44">
        <f t="shared" si="0"/>
        <v>0</v>
      </c>
    </row>
    <row r="25" spans="1:8" ht="14.25" x14ac:dyDescent="0.2">
      <c r="A25" s="42"/>
      <c r="B25" s="39">
        <f t="shared" si="1"/>
        <v>18</v>
      </c>
      <c r="C25" s="38" t="s">
        <v>105</v>
      </c>
      <c r="D25" s="39" t="str">
        <f>'[1]MASTER-pay items'!F21</f>
        <v>EA</v>
      </c>
      <c r="E25" s="48">
        <v>1</v>
      </c>
      <c r="F25" s="49"/>
      <c r="G25" s="44">
        <f t="shared" si="0"/>
        <v>0</v>
      </c>
      <c r="H25" s="50"/>
    </row>
    <row r="26" spans="1:8" ht="14.25" x14ac:dyDescent="0.2">
      <c r="A26" s="43"/>
      <c r="B26" s="39">
        <f t="shared" si="1"/>
        <v>19</v>
      </c>
      <c r="C26" s="38" t="s">
        <v>106</v>
      </c>
      <c r="D26" s="39" t="str">
        <f>'[1]MASTER-pay items'!F22</f>
        <v>EA</v>
      </c>
      <c r="E26" s="48">
        <v>1</v>
      </c>
      <c r="F26" s="49"/>
      <c r="G26" s="44">
        <f t="shared" si="0"/>
        <v>0</v>
      </c>
    </row>
    <row r="27" spans="1:8" ht="14.25" x14ac:dyDescent="0.2">
      <c r="A27" s="42"/>
      <c r="B27" s="39">
        <f t="shared" si="1"/>
        <v>20</v>
      </c>
      <c r="C27" s="38" t="s">
        <v>107</v>
      </c>
      <c r="D27" s="39" t="str">
        <f>'[1]MASTER-pay items'!F23</f>
        <v>LF</v>
      </c>
      <c r="E27" s="48">
        <v>3</v>
      </c>
      <c r="F27" s="49"/>
      <c r="G27" s="44">
        <f t="shared" si="0"/>
        <v>0</v>
      </c>
    </row>
    <row r="28" spans="1:8" ht="17.25" customHeight="1" x14ac:dyDescent="0.2">
      <c r="A28" s="42"/>
      <c r="B28" s="39">
        <f t="shared" si="1"/>
        <v>21</v>
      </c>
      <c r="C28" s="38" t="s">
        <v>108</v>
      </c>
      <c r="D28" s="39" t="str">
        <f>'[1]MASTER-pay items'!F24</f>
        <v>LF</v>
      </c>
      <c r="E28" s="48">
        <v>20863</v>
      </c>
      <c r="F28" s="49"/>
      <c r="G28" s="44">
        <f t="shared" si="0"/>
        <v>0</v>
      </c>
    </row>
    <row r="29" spans="1:8" ht="15" customHeight="1" x14ac:dyDescent="0.2">
      <c r="A29" s="42"/>
      <c r="B29" s="39">
        <f t="shared" si="1"/>
        <v>22</v>
      </c>
      <c r="C29" s="38" t="s">
        <v>109</v>
      </c>
      <c r="D29" s="39" t="str">
        <f>'[1]MASTER-pay items'!F25</f>
        <v>LF</v>
      </c>
      <c r="E29" s="48">
        <v>620</v>
      </c>
      <c r="F29" s="49"/>
      <c r="G29" s="44">
        <f t="shared" si="0"/>
        <v>0</v>
      </c>
    </row>
    <row r="30" spans="1:8" ht="14.25" x14ac:dyDescent="0.2">
      <c r="A30" s="42"/>
      <c r="B30" s="39">
        <f t="shared" si="1"/>
        <v>23</v>
      </c>
      <c r="C30" s="38" t="s">
        <v>110</v>
      </c>
      <c r="D30" s="39" t="str">
        <f>'[1]MASTER-pay items'!F26</f>
        <v>LF</v>
      </c>
      <c r="E30" s="48">
        <v>94</v>
      </c>
      <c r="F30" s="49"/>
      <c r="G30" s="44">
        <f t="shared" si="0"/>
        <v>0</v>
      </c>
    </row>
    <row r="31" spans="1:8" ht="14.25" x14ac:dyDescent="0.2">
      <c r="A31" s="42"/>
      <c r="B31" s="39">
        <f t="shared" si="1"/>
        <v>24</v>
      </c>
      <c r="C31" s="38" t="s">
        <v>111</v>
      </c>
      <c r="D31" s="39" t="str">
        <f>'[1]MASTER-pay items'!F27</f>
        <v>SD</v>
      </c>
      <c r="E31" s="48">
        <v>3</v>
      </c>
      <c r="F31" s="49"/>
      <c r="G31" s="44">
        <f t="shared" si="0"/>
        <v>0</v>
      </c>
    </row>
    <row r="32" spans="1:8" ht="14.25" x14ac:dyDescent="0.2">
      <c r="A32" s="42"/>
      <c r="B32" s="39">
        <f t="shared" si="1"/>
        <v>25</v>
      </c>
      <c r="C32" s="38" t="s">
        <v>112</v>
      </c>
      <c r="D32" s="39" t="str">
        <f>'[1]MASTER-pay items'!F28</f>
        <v>SD</v>
      </c>
      <c r="E32" s="48">
        <v>8600</v>
      </c>
      <c r="F32" s="49"/>
      <c r="G32" s="44">
        <f t="shared" si="0"/>
        <v>0</v>
      </c>
    </row>
    <row r="33" spans="1:8" ht="14.25" x14ac:dyDescent="0.2">
      <c r="A33" s="42"/>
      <c r="B33" s="39">
        <f t="shared" si="1"/>
        <v>26</v>
      </c>
      <c r="C33" s="38" t="s">
        <v>113</v>
      </c>
      <c r="D33" s="39" t="str">
        <f>'[1]MASTER-pay items'!F29</f>
        <v>SD</v>
      </c>
      <c r="E33" s="48">
        <v>4300</v>
      </c>
      <c r="F33" s="49"/>
      <c r="G33" s="44">
        <f t="shared" si="0"/>
        <v>0</v>
      </c>
    </row>
    <row r="34" spans="1:8" ht="14.25" x14ac:dyDescent="0.2">
      <c r="A34" s="42"/>
      <c r="B34" s="39">
        <f t="shared" si="1"/>
        <v>27</v>
      </c>
      <c r="C34" s="38" t="s">
        <v>114</v>
      </c>
      <c r="D34" s="39" t="str">
        <f>'[1]MASTER-pay items'!F30</f>
        <v>SD</v>
      </c>
      <c r="E34" s="48">
        <v>5400</v>
      </c>
      <c r="F34" s="49"/>
      <c r="G34" s="44">
        <f t="shared" si="0"/>
        <v>0</v>
      </c>
      <c r="H34" s="50"/>
    </row>
    <row r="35" spans="1:8" ht="14.25" x14ac:dyDescent="0.2">
      <c r="A35" s="42"/>
      <c r="B35" s="39">
        <f t="shared" si="1"/>
        <v>28</v>
      </c>
      <c r="C35" s="38" t="s">
        <v>115</v>
      </c>
      <c r="D35" s="39" t="str">
        <f>'[1]MASTER-pay items'!F31</f>
        <v>SD</v>
      </c>
      <c r="E35" s="48">
        <v>4320</v>
      </c>
      <c r="F35" s="49"/>
      <c r="G35" s="44">
        <f t="shared" si="0"/>
        <v>0</v>
      </c>
    </row>
    <row r="36" spans="1:8" ht="14.25" x14ac:dyDescent="0.2">
      <c r="A36" s="42"/>
      <c r="B36" s="39">
        <f t="shared" si="1"/>
        <v>29</v>
      </c>
      <c r="C36" s="38" t="s">
        <v>116</v>
      </c>
      <c r="D36" s="39" t="str">
        <f>'[1]MASTER-pay items'!F32</f>
        <v>FD</v>
      </c>
      <c r="E36" s="48">
        <v>5000</v>
      </c>
      <c r="F36" s="49"/>
      <c r="G36" s="44">
        <f t="shared" si="0"/>
        <v>0</v>
      </c>
    </row>
    <row r="37" spans="1:8" ht="14.25" x14ac:dyDescent="0.2">
      <c r="A37" s="42"/>
      <c r="B37" s="39">
        <f t="shared" si="1"/>
        <v>30</v>
      </c>
      <c r="C37" s="38" t="s">
        <v>117</v>
      </c>
      <c r="D37" s="39" t="str">
        <f>'[1]MASTER-pay items'!F33</f>
        <v>LF</v>
      </c>
      <c r="E37" s="48">
        <v>50</v>
      </c>
      <c r="F37" s="49"/>
      <c r="G37" s="44">
        <f t="shared" si="0"/>
        <v>0</v>
      </c>
    </row>
    <row r="38" spans="1:8" ht="14.25" x14ac:dyDescent="0.2">
      <c r="A38" s="42"/>
      <c r="B38" s="39">
        <f t="shared" si="1"/>
        <v>31</v>
      </c>
      <c r="C38" s="38" t="s">
        <v>118</v>
      </c>
      <c r="D38" s="39" t="str">
        <f>'[1]MASTER-pay items'!F34</f>
        <v>EA</v>
      </c>
      <c r="E38" s="48">
        <v>26</v>
      </c>
      <c r="F38" s="49"/>
      <c r="G38" s="44">
        <f t="shared" si="0"/>
        <v>0</v>
      </c>
    </row>
    <row r="39" spans="1:8" ht="14.25" x14ac:dyDescent="0.2">
      <c r="A39" s="42"/>
      <c r="B39" s="39">
        <f t="shared" si="1"/>
        <v>32</v>
      </c>
      <c r="C39" s="38" t="s">
        <v>119</v>
      </c>
      <c r="D39" s="39" t="str">
        <f>'[1]MASTER-pay items'!F35</f>
        <v>CY</v>
      </c>
      <c r="E39" s="48">
        <v>1</v>
      </c>
      <c r="F39" s="49"/>
      <c r="G39" s="44">
        <f t="shared" si="0"/>
        <v>0</v>
      </c>
    </row>
    <row r="40" spans="1:8" ht="14.25" x14ac:dyDescent="0.2">
      <c r="A40" s="42"/>
      <c r="B40" s="39">
        <f t="shared" si="1"/>
        <v>33</v>
      </c>
      <c r="C40" s="38" t="s">
        <v>120</v>
      </c>
      <c r="D40" s="39" t="str">
        <f>'[1]MASTER-pay items'!F36</f>
        <v>EA</v>
      </c>
      <c r="E40" s="48">
        <v>615</v>
      </c>
      <c r="F40" s="49"/>
      <c r="G40" s="44">
        <f t="shared" si="0"/>
        <v>0</v>
      </c>
      <c r="H40" s="50"/>
    </row>
    <row r="41" spans="1:8" ht="14.25" x14ac:dyDescent="0.2">
      <c r="A41" s="42"/>
      <c r="B41" s="39">
        <f t="shared" si="1"/>
        <v>34</v>
      </c>
      <c r="C41" s="38" t="s">
        <v>121</v>
      </c>
      <c r="D41" s="39" t="str">
        <f>'[1]MASTER-pay items'!F37</f>
        <v>EA</v>
      </c>
      <c r="E41" s="48">
        <v>25000</v>
      </c>
      <c r="F41" s="49">
        <v>1</v>
      </c>
      <c r="G41" s="44">
        <f t="shared" si="0"/>
        <v>25000</v>
      </c>
      <c r="H41" s="50"/>
    </row>
    <row r="42" spans="1:8" ht="14.25" x14ac:dyDescent="0.2">
      <c r="A42" s="42"/>
      <c r="B42" s="39">
        <f t="shared" si="1"/>
        <v>35</v>
      </c>
      <c r="C42" s="38" t="s">
        <v>122</v>
      </c>
      <c r="D42" s="39" t="str">
        <f>'[1]MASTER-pay items'!F38</f>
        <v>LSUM</v>
      </c>
      <c r="E42" s="48">
        <v>1</v>
      </c>
      <c r="F42" s="49"/>
      <c r="G42" s="44">
        <f t="shared" si="0"/>
        <v>0</v>
      </c>
      <c r="H42" s="50"/>
    </row>
    <row r="43" spans="1:8" ht="14.25" x14ac:dyDescent="0.2">
      <c r="B43" s="39">
        <v>36</v>
      </c>
      <c r="C43" s="38" t="s">
        <v>73</v>
      </c>
      <c r="D43" s="39" t="s">
        <v>75</v>
      </c>
      <c r="E43" s="48">
        <v>1</v>
      </c>
      <c r="F43" s="49"/>
      <c r="G43" s="44">
        <f t="shared" si="0"/>
        <v>0</v>
      </c>
      <c r="H43" s="50"/>
    </row>
    <row r="44" spans="1:8" ht="14.25" x14ac:dyDescent="0.2">
      <c r="B44" s="39">
        <v>37</v>
      </c>
      <c r="C44" s="38" t="s">
        <v>79</v>
      </c>
      <c r="D44" s="39" t="s">
        <v>75</v>
      </c>
      <c r="E44" s="48">
        <v>1</v>
      </c>
      <c r="F44" s="49"/>
      <c r="G44" s="44">
        <f t="shared" si="0"/>
        <v>0</v>
      </c>
      <c r="H44" s="50"/>
    </row>
    <row r="45" spans="1:8" ht="15.75" x14ac:dyDescent="0.25">
      <c r="B45" s="40"/>
      <c r="C45" s="64" t="s">
        <v>80</v>
      </c>
      <c r="D45" s="64"/>
      <c r="E45" s="64"/>
      <c r="F45" s="64"/>
      <c r="G45" s="31">
        <f>SUM(G8:G44)</f>
        <v>25000</v>
      </c>
    </row>
  </sheetData>
  <mergeCells count="10">
    <mergeCell ref="G5:G6"/>
    <mergeCell ref="B7:F7"/>
    <mergeCell ref="C45:F45"/>
    <mergeCell ref="B3:F3"/>
    <mergeCell ref="B4:F4"/>
    <mergeCell ref="B5:B6"/>
    <mergeCell ref="C5:C6"/>
    <mergeCell ref="D5:D6"/>
    <mergeCell ref="E5:E6"/>
    <mergeCell ref="F5:F6"/>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INSTRUCTIONS </vt:lpstr>
      <vt:lpstr>PROPOSAL</vt:lpstr>
      <vt:lpstr>BID FORM</vt:lpstr>
      <vt:lpstr>SIGNATURE PAGE</vt:lpstr>
      <vt:lpstr>CONTRACTORS USE</vt:lpstr>
      <vt:lpstr>'INSTRUCTIONS '!Print_Area</vt:lpstr>
      <vt:lpstr>PROPOSAL!Print_Area</vt:lpstr>
    </vt:vector>
  </TitlesOfParts>
  <Company>City of Tulsa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default</dc:creator>
  <cp:lastModifiedBy>Teel, Kelsi</cp:lastModifiedBy>
  <cp:lastPrinted>2018-10-10T19:48:09Z</cp:lastPrinted>
  <dcterms:created xsi:type="dcterms:W3CDTF">2007-03-28T15:47:11Z</dcterms:created>
  <dcterms:modified xsi:type="dcterms:W3CDTF">2026-06-02T18:53:09Z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b9e8ebb-3b4a-454f-a82d-d6d73e55fa8a_Enabled">
    <vt:lpwstr>true</vt:lpwstr>
  </property>
  <property fmtid="{D5CDD505-2E9C-101B-9397-08002B2CF9AE}" pid="3" name="MSIP_Label_db9e8ebb-3b4a-454f-a82d-d6d73e55fa8a_SetDate">
    <vt:lpwstr>2026-05-29T18:38:32Z</vt:lpwstr>
  </property>
  <property fmtid="{D5CDD505-2E9C-101B-9397-08002B2CF9AE}" pid="4" name="MSIP_Label_db9e8ebb-3b4a-454f-a82d-d6d73e55fa8a_Method">
    <vt:lpwstr>Standard</vt:lpwstr>
  </property>
  <property fmtid="{D5CDD505-2E9C-101B-9397-08002B2CF9AE}" pid="5" name="MSIP_Label_db9e8ebb-3b4a-454f-a82d-d6d73e55fa8a_Name">
    <vt:lpwstr>Non-Sensitive</vt:lpwstr>
  </property>
  <property fmtid="{D5CDD505-2E9C-101B-9397-08002B2CF9AE}" pid="6" name="MSIP_Label_db9e8ebb-3b4a-454f-a82d-d6d73e55fa8a_SiteId">
    <vt:lpwstr>79d58ae0-2048-4d8c-9c59-8b1b7dfb4204</vt:lpwstr>
  </property>
  <property fmtid="{D5CDD505-2E9C-101B-9397-08002B2CF9AE}" pid="7" name="MSIP_Label_db9e8ebb-3b4a-454f-a82d-d6d73e55fa8a_ActionId">
    <vt:lpwstr>0ad087df-9108-4039-9acc-7740843f6690</vt:lpwstr>
  </property>
  <property fmtid="{D5CDD505-2E9C-101B-9397-08002B2CF9AE}" pid="8" name="MSIP_Label_db9e8ebb-3b4a-454f-a82d-d6d73e55fa8a_ContentBits">
    <vt:lpwstr>0</vt:lpwstr>
  </property>
  <property fmtid="{D5CDD505-2E9C-101B-9397-08002B2CF9AE}" pid="9" name="MSIP_Label_db9e8ebb-3b4a-454f-a82d-d6d73e55fa8a_Tag">
    <vt:lpwstr>10, 3, 0, 1</vt:lpwstr>
  </property>
</Properties>
</file>