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Design\ContractAdmin\Public\project folders\SP 21-6\"/>
    </mc:Choice>
  </mc:AlternateContent>
  <xr:revisionPtr revIDLastSave="0" documentId="13_ncr:1_{41A16E07-941E-4250-933C-82EAB6B1D5E0}"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FOR CONTRACTOR USE" sheetId="4" r:id="rId5"/>
  </sheets>
  <definedNames>
    <definedName name="_xlnm.Print_Area" localSheetId="2">'BID FORM'!$A$1:$F$160</definedName>
    <definedName name="_xlnm.Print_Area" localSheetId="1">PROPOSAL!$A$1:$L$37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3" l="1"/>
  <c r="F155" i="2"/>
  <c r="F156" i="2" s="1"/>
  <c r="M13" i="3" s="1"/>
  <c r="F150" i="2"/>
  <c r="F151" i="2" s="1"/>
  <c r="M11" i="3" s="1"/>
  <c r="F143" i="2"/>
  <c r="F144" i="2"/>
  <c r="F145" i="2"/>
  <c r="F142" i="2"/>
  <c r="F138" i="2"/>
  <c r="F139" i="2" s="1"/>
  <c r="M7" i="3" s="1"/>
  <c r="F126" i="2"/>
  <c r="F127" i="2"/>
  <c r="F128" i="2"/>
  <c r="F129" i="2"/>
  <c r="F130" i="2"/>
  <c r="F131" i="2"/>
  <c r="F132" i="2"/>
  <c r="F133" i="2"/>
  <c r="F125" i="2"/>
  <c r="F117" i="2"/>
  <c r="F118" i="2"/>
  <c r="F119" i="2"/>
  <c r="F120" i="2"/>
  <c r="F121" i="2"/>
  <c r="F96" i="2"/>
  <c r="F97" i="2"/>
  <c r="F98" i="2"/>
  <c r="F99" i="2"/>
  <c r="F100" i="2"/>
  <c r="F101" i="2"/>
  <c r="F102" i="2"/>
  <c r="F103" i="2"/>
  <c r="F104" i="2"/>
  <c r="F105" i="2"/>
  <c r="F106" i="2"/>
  <c r="F107" i="2"/>
  <c r="F108" i="2"/>
  <c r="F109" i="2"/>
  <c r="F110" i="2"/>
  <c r="F111" i="2"/>
  <c r="F112" i="2"/>
  <c r="F113" i="2"/>
  <c r="F114" i="2"/>
  <c r="F115" i="2"/>
  <c r="F116" i="2"/>
  <c r="F95" i="2"/>
  <c r="F146" i="2" l="1"/>
  <c r="M9" i="3" s="1"/>
  <c r="F134" i="2"/>
  <c r="E112" i="4"/>
  <c r="E67" i="4"/>
  <c r="E58" i="4"/>
  <c r="E57" i="4"/>
  <c r="E56" i="4"/>
  <c r="E55" i="4"/>
  <c r="E47" i="4"/>
  <c r="E43" i="4"/>
  <c r="E41" i="4"/>
  <c r="E40" i="4"/>
  <c r="E38" i="4"/>
  <c r="E31" i="4"/>
  <c r="F82" i="2" l="1"/>
  <c r="F83" i="2"/>
  <c r="F84" i="2"/>
  <c r="F85" i="2"/>
  <c r="F86" i="2"/>
  <c r="F87" i="2"/>
  <c r="F88" i="2"/>
  <c r="F89" i="2"/>
  <c r="F90" i="2"/>
  <c r="F91" i="2"/>
  <c r="F92" i="2"/>
  <c r="F93" i="2"/>
  <c r="F94" i="2"/>
  <c r="F46" i="2"/>
  <c r="F42" i="2"/>
  <c r="F30" i="2"/>
  <c r="F62" i="2"/>
  <c r="F63" i="2"/>
  <c r="F64" i="2"/>
  <c r="F78" i="2"/>
  <c r="F6" i="2"/>
  <c r="F7" i="2"/>
  <c r="F8" i="2"/>
  <c r="F9" i="2"/>
  <c r="F10" i="2"/>
  <c r="F11" i="2"/>
  <c r="F12" i="2"/>
  <c r="F13" i="2"/>
  <c r="F14" i="2"/>
  <c r="F15" i="2"/>
  <c r="F16" i="2"/>
  <c r="F17" i="2"/>
  <c r="F18" i="2"/>
  <c r="F19" i="2"/>
  <c r="F20" i="2"/>
  <c r="F21" i="2"/>
  <c r="F22" i="2"/>
  <c r="F23" i="2"/>
  <c r="F24" i="2"/>
  <c r="F25" i="2"/>
  <c r="F26" i="2"/>
  <c r="F27" i="2"/>
  <c r="F28" i="2"/>
  <c r="F29" i="2"/>
  <c r="F31" i="2"/>
  <c r="F32" i="2"/>
  <c r="F33" i="2"/>
  <c r="F36" i="2"/>
  <c r="F37" i="2"/>
  <c r="F38" i="2"/>
  <c r="F39" i="2"/>
  <c r="F40" i="2"/>
  <c r="F41" i="2"/>
  <c r="F44" i="2"/>
  <c r="F45" i="2"/>
  <c r="F47" i="2"/>
  <c r="F50" i="2"/>
  <c r="F52" i="2"/>
  <c r="F53" i="2"/>
  <c r="F54" i="2"/>
  <c r="F55" i="2"/>
  <c r="F56" i="2"/>
  <c r="F57" i="2"/>
  <c r="F59" i="2"/>
  <c r="F60" i="2"/>
  <c r="F65" i="2"/>
  <c r="F66" i="2"/>
  <c r="F67" i="2"/>
  <c r="F68" i="2"/>
  <c r="F69" i="2"/>
  <c r="F70" i="2"/>
  <c r="F71" i="2"/>
  <c r="F72" i="2"/>
  <c r="F73" i="2"/>
  <c r="F74" i="2"/>
  <c r="F75" i="2"/>
  <c r="F76" i="2"/>
  <c r="F79" i="2"/>
  <c r="F80" i="2"/>
  <c r="F81" i="2"/>
  <c r="F77" i="2"/>
  <c r="F61" i="2"/>
  <c r="F58" i="2"/>
  <c r="F51" i="2"/>
  <c r="F49" i="2"/>
  <c r="F48" i="2"/>
  <c r="F43" i="2"/>
  <c r="F35" i="2"/>
  <c r="F34" i="2"/>
  <c r="M5" i="3" l="1"/>
  <c r="M15" i="3" s="1"/>
  <c r="A23" i="5"/>
  <c r="A24" i="5" s="1"/>
</calcChain>
</file>

<file path=xl/sharedStrings.xml><?xml version="1.0" encoding="utf-8"?>
<sst xmlns="http://schemas.openxmlformats.org/spreadsheetml/2006/main" count="729" uniqueCount="251">
  <si>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</si>
  <si>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</si>
  <si>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</si>
  <si>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</si>
  <si>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</si>
  <si>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</si>
  <si>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</si>
  <si>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</si>
  <si>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</si>
  <si>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</si>
  <si>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</si>
  <si>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</si>
  <si>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</si>
  <si>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</si>
  <si>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</si>
  <si>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</si>
  <si>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</si>
  <si>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</si>
  <si>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</si>
  <si>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</si>
  <si>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</si>
  <si>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</si>
  <si>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</si>
  <si>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</si>
  <si>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</si>
  <si>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</si>
  <si>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</si>
  <si>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</si>
  <si>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</si>
  <si>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</si>
  <si>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</si>
  <si>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</si>
  <si>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</si>
  <si>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</si>
  <si>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</si>
  <si>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</si>
  <si>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</si>
  <si>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</si>
  <si>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</si>
  <si>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</si>
  <si>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</si>
  <si>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</si>
  <si>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</si>
  <si>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</si>
  <si>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</si>
  <si>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</si>
  <si>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</si>
  <si>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</si>
  <si>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</si>
  <si>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</si>
  <si>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</si>
  <si>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</si>
  <si>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</si>
  <si>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</si>
  <si>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</si>
  <si>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</si>
  <si>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</si>
  <si>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</si>
  <si>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</si>
  <si>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</si>
  <si>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</si>
  <si>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</si>
  <si>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</si>
  <si>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</si>
  <si>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</si>
  <si>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FOR CONTRACTOR USE</t>
  </si>
  <si>
    <t>BID ITEM</t>
  </si>
  <si>
    <t>SPEC NO.</t>
  </si>
  <si>
    <t>DESCRIPTION</t>
  </si>
  <si>
    <t>DATA INPUT UNIT PRICE</t>
  </si>
  <si>
    <t xml:space="preserve">TO:  HONORABLE MAYOR </t>
  </si>
  <si>
    <t>By signing above bidder acknowledges receipt of the following Addenda (give number and date of each):</t>
  </si>
  <si>
    <t>(State of Organization)</t>
  </si>
  <si>
    <t>Printed Name:</t>
  </si>
  <si>
    <t>Dated at Tulsa, Oklahoma, this ________ day of __________________________, 20__.</t>
  </si>
  <si>
    <t>*</t>
  </si>
  <si>
    <t>202(A)</t>
  </si>
  <si>
    <t>221(C)</t>
  </si>
  <si>
    <t>EA</t>
  </si>
  <si>
    <t>LF</t>
  </si>
  <si>
    <t>CY</t>
  </si>
  <si>
    <t>SY</t>
  </si>
  <si>
    <t>610(A)</t>
  </si>
  <si>
    <t>619(B)</t>
  </si>
  <si>
    <t>642(B)</t>
  </si>
  <si>
    <t>850(A)</t>
  </si>
  <si>
    <t>854(A)</t>
  </si>
  <si>
    <t>854(B)</t>
  </si>
  <si>
    <t>ALLOW</t>
  </si>
  <si>
    <t>02930</t>
  </si>
  <si>
    <t>202(D)</t>
  </si>
  <si>
    <t>202(H)</t>
  </si>
  <si>
    <t>407(A)</t>
  </si>
  <si>
    <t>411(I)</t>
  </si>
  <si>
    <t>UNCLASSIFIED BORROW</t>
  </si>
  <si>
    <t>OWNERS ALLOWANCE</t>
  </si>
  <si>
    <t>LOT</t>
  </si>
  <si>
    <t xml:space="preserve">       TOTAL ADD ALT #1</t>
  </si>
  <si>
    <t xml:space="preserve">       TOTAL ADD ALT #2</t>
  </si>
  <si>
    <t xml:space="preserve">       TOTAL ADD ALT #3</t>
  </si>
  <si>
    <r>
      <t xml:space="preserve">therein; to complete said work within  </t>
    </r>
    <r>
      <rPr>
        <b/>
        <sz val="12"/>
        <rFont val="Times New Roman"/>
        <family val="1"/>
      </rPr>
      <t>298 calendar days</t>
    </r>
    <r>
      <rPr>
        <sz val="12"/>
        <rFont val="Times New Roman"/>
        <family val="1"/>
      </rPr>
      <t xml:space="preserve"> after the work order is issued; and to accept in</t>
    </r>
  </si>
  <si>
    <t>IT SHOULD BE NOTED THAT THE LOWEST RESPONSIBLE BID SHALL BE DETERMINED BY THE TOTAL BASE BID  PLUS ADDITIVE ALTERNATES NO.  1, 2, 3, 4, &amp; 5. THE ITEMS IN ADDITIVE ALTERNATES NO.  1, 2, 3, 4, &amp; 5 MAY OR MAY NOT BE INCLUDED IN THE CONTRACT AWARD AT THE SOLE DISCRETION OF THE CITY OF TULSA.  ANY PROPOSAL SUBMITTED WITH  THE ADDITIVE ALTERNATES NO. 1, 2, 3, 4, &amp; 5 INCOMPLETE SHALL BE CONSIDERED NON-RESPONSIVE.</t>
  </si>
  <si>
    <t>ARTIFICIAL TURF BERMS</t>
  </si>
  <si>
    <t>SITE AMENITIES (72" BENCH WITH BACK AND ARMS)</t>
  </si>
  <si>
    <t xml:space="preserve">SITE AMENITIES (72" ADA PICNIC TABLE) </t>
  </si>
  <si>
    <t>SITE AMENITIES - DRINKING FOUNTAIN (MOST DEPENDABLE FOUNTAINS)</t>
  </si>
  <si>
    <t>UNCLASSIFIED EXCAVATION</t>
  </si>
  <si>
    <t>AGGREGATE BASE - 4" THICK DRAINABLE AGGREGATE OR WASHED ROCK</t>
  </si>
  <si>
    <t xml:space="preserve">PULL BOX SIZE III </t>
  </si>
  <si>
    <t>3" WATER METER, FEES AND INSTALLATION (COMPLETE)</t>
  </si>
  <si>
    <t>SHEET ALUMINUM SIGNS</t>
  </si>
  <si>
    <t>2 1/4" SQUARE TUBE POST</t>
  </si>
  <si>
    <t>CONSTRUCTION STAKING LEVEL II / SURVEY</t>
  </si>
  <si>
    <t>SWPPP DOCUMENTATION AND MANAGEMENT</t>
  </si>
  <si>
    <t xml:space="preserve">       TOTAL ADD ALT #5</t>
  </si>
  <si>
    <t xml:space="preserve">       TOTAL ADD ALT #4 </t>
  </si>
  <si>
    <t>SF</t>
  </si>
  <si>
    <t>SYSTEM</t>
  </si>
  <si>
    <t xml:space="preserve">       TOTAL BID (BASE BID + ADD ALTS #1, #2, #3, #4, &amp; #5)</t>
  </si>
  <si>
    <t>PLAYGROUND EQUIPMENT INSTALLATION (BY ACS)</t>
  </si>
  <si>
    <t>ARTIFICIAL TURF PLAYGROUND SURFACING</t>
  </si>
  <si>
    <t>ARTIFICIAL TURF AT BASKETBALL/PARKING LOT PLAZA</t>
  </si>
  <si>
    <t>PORTLAND LOO</t>
  </si>
  <si>
    <t>BASKETBALL COURT 65' X 109' SHELTER</t>
  </si>
  <si>
    <t>LIGHTING AT BASKETBALL COURT SHELTER</t>
  </si>
  <si>
    <t>24' x 24' SHELTER</t>
  </si>
  <si>
    <t>12' x 12' SHELTER</t>
  </si>
  <si>
    <t>SITE AMENITIES (DOG PLAY STRUCTURES)</t>
  </si>
  <si>
    <t>SITE AMENITIES (DOGIPOT PET WASTE STATION)</t>
  </si>
  <si>
    <t>SITE AMENITIES (DOG BONE BENCH)</t>
  </si>
  <si>
    <t>SITE AMENITIES (BASKETBALL HOOPS)</t>
  </si>
  <si>
    <t>SITE AMENITIES (PICKLEBALL POST AND NET SYSTEM)</t>
  </si>
  <si>
    <t>SITE AMENITIES (U-RACK BICYCLE RACK)</t>
  </si>
  <si>
    <t>DURABOUND SURFACING SYSTEM</t>
  </si>
  <si>
    <t>14' HAWAII MODEL (HEX) SHADE UMBRELLA</t>
  </si>
  <si>
    <t>EARTHWORK</t>
  </si>
  <si>
    <t>INFILTRATION STRIP</t>
  </si>
  <si>
    <t xml:space="preserve">SODDING </t>
  </si>
  <si>
    <t>LANDSCAPE (DECIDUOUS SHADE TREE)</t>
  </si>
  <si>
    <t>LANDSCAPE (EVERGREEN TREE)</t>
  </si>
  <si>
    <t>LANDSCAPE (ORNAMENTAL TREE)</t>
  </si>
  <si>
    <t>REMOVING TREES (CRAPE MYRTLES)</t>
  </si>
  <si>
    <t>REMOVING TREES (9", 10", &amp; 28")</t>
  </si>
  <si>
    <t>AGGREGATE BASE TYPE A (DEPTH VARIES)</t>
  </si>
  <si>
    <t>DESERT GOLD SCREENINGS</t>
  </si>
  <si>
    <t>SLATE SCREENINGS</t>
  </si>
  <si>
    <t>SANDSTONE BOULDERS</t>
  </si>
  <si>
    <t>COLD MILLING PAVEMENT</t>
  </si>
  <si>
    <t>SUPERPAVE, TYPE S3(PG 70-28 OK) (NEW PARKING)</t>
  </si>
  <si>
    <t>SUPERPAVE, TYPE S4(PG 70-28 OK) (NEW PARKING)</t>
  </si>
  <si>
    <t>SUPERPAVE, TYPE S4(PG 76-28 OK) (OVERLAY)</t>
  </si>
  <si>
    <t xml:space="preserve">SEPARATOR FABRIC </t>
  </si>
  <si>
    <t>CONCRETE STEPS (AT BASKETBALL COURT PLAZA)</t>
  </si>
  <si>
    <t>CLASS 'A' CONCRETE DECORATIVE SEATWALL (AT BASKETBALL COURT PLAZA)</t>
  </si>
  <si>
    <t>WHEEL STOP</t>
  </si>
  <si>
    <t>CONCRETE CURB AND GUTTER</t>
  </si>
  <si>
    <t>CONCRETE FLUSH CURB</t>
  </si>
  <si>
    <t>CONCRETE MOW STRIP</t>
  </si>
  <si>
    <t>CONCRETE HEADER CURB</t>
  </si>
  <si>
    <t>4" CONCRETE SIDEWALK (NO REINFORCEMENT)</t>
  </si>
  <si>
    <t>4" CONCRETE SIDEWALK (WITH REINFORCEMENT)</t>
  </si>
  <si>
    <t xml:space="preserve">4" CONCRETE, INTEGRAL COLOR (WITH REINFORCEMENT) </t>
  </si>
  <si>
    <t>6" CONCRETE SIDEWALK</t>
  </si>
  <si>
    <t xml:space="preserve">6" CONCRETE DRIVEWAY  </t>
  </si>
  <si>
    <t>MANHOLE (4' DIA.)</t>
  </si>
  <si>
    <t>INLET (SMD-TYPE 1)</t>
  </si>
  <si>
    <t>28"X18" R.C.PIPE ARCH CLASS A-III</t>
  </si>
  <si>
    <t>18" PREFAB.CULVERT END SEC., ROUND</t>
  </si>
  <si>
    <t>28"X18" PREFAB. CULVERT END SEC., ARCH</t>
  </si>
  <si>
    <t>15" CORRUGATED POLYPROPYLENE PIPE</t>
  </si>
  <si>
    <t>18" CORRUGATED POLYPROPYLENE PIPE</t>
  </si>
  <si>
    <t>5" CONCRETE, POST TENSIONED (BASKETBALL COURT AND PICKLEBALL COURT)</t>
  </si>
  <si>
    <t>REMOVAL OF STRUCTURES AND OBSTRUCTIONS (EXISTING PLAYGROUND AND SWINGSET)</t>
  </si>
  <si>
    <t>REMOVAL OF EXISTING PLAYGROUND AND SWINGSET BORDER</t>
  </si>
  <si>
    <t>REMOVAL OF FENCE (CLF FOR BACKSTOPS AND BASEBALL FENCING)</t>
  </si>
  <si>
    <t>REMOVAL OF CONCRETE PAVEMENT</t>
  </si>
  <si>
    <t>REMOVAL OF ASPHALT PAVEMENT</t>
  </si>
  <si>
    <t>REMOVAL OF EXISTING STRUCTURES (RESTROOM BUILDING)</t>
  </si>
  <si>
    <t>REMOVAL OF PIPE RAILING AND ASSOCIATED FLUSH CURB (AT EXISTING PARKING LOT)</t>
  </si>
  <si>
    <t>REMOVAL OF CURB</t>
  </si>
  <si>
    <t>REMOVAL OF EXISTING PIPE (15" REINFORCED CONCRETE PIPE WITH END SECTIONS)</t>
  </si>
  <si>
    <t>REMOVAL OF BOLLARDS</t>
  </si>
  <si>
    <t>REMOVAL OF WOODEN POSTS</t>
  </si>
  <si>
    <t>REMOVAL OF EXISTING BENCHES</t>
  </si>
  <si>
    <t>REMOVAL OF WATER FOUNTAIN</t>
  </si>
  <si>
    <t>REMOVAL OF EXISTING BACKFLOW PREVENTER</t>
  </si>
  <si>
    <t xml:space="preserve">REMOVAL OF EXISTING SPLASH PAD (COMPLETE) </t>
  </si>
  <si>
    <t>REMOVAL OF EXISTING UTILITIES (ELECTRICAL EQUIPMENT)</t>
  </si>
  <si>
    <t>1" PEX WATERLINE, TRENCHED (TO VORTEX GLOMIST POLES)</t>
  </si>
  <si>
    <t>2" PEX WATERLINE, TRENCHED (TO PORTLAND LOO AND DRINKING FOUNTAIN)</t>
  </si>
  <si>
    <t>3" PEX WATERLINE, TRENCHED (TO VORTEX FOUNTAIN)</t>
  </si>
  <si>
    <t>CUSTOM ACRYLIC PAINT AND STRIPING (BASKETBALL COURT)</t>
  </si>
  <si>
    <t>ACRYLIC PAINT AND STRIPING (PICKEBALL COURTS)</t>
  </si>
  <si>
    <t>BASEBALL BACKSTOP</t>
  </si>
  <si>
    <t>5' VINYL COATED CHAINLINK (DOG PARK FENCING)</t>
  </si>
  <si>
    <t>5' VINYL COATED CHAINLINK (PICKLEBALL BACKSTOPS)</t>
  </si>
  <si>
    <t>4' VINYL COATED CHAINLINK (PICKLEBALL SIDESTOPS)</t>
  </si>
  <si>
    <t>1" PVC SCH. 40 PLASTIC CONDUIT TRENCHED</t>
  </si>
  <si>
    <t>1 1/2" PVC SCH. 40 PLASTIC CONDUIT TRENCHED</t>
  </si>
  <si>
    <t>2" PVC SCH. 40 PLASTIC CONDUIT TRENCHED</t>
  </si>
  <si>
    <t>REMOVE AND RESET EXISTING SIGNS</t>
  </si>
  <si>
    <t>LITHONIA D-SERIES SIZE 1 (PARKING LOT LIGHT POLE)</t>
  </si>
  <si>
    <t>GREENSHINE SOLAR LIGHT POLES</t>
  </si>
  <si>
    <t>GREENSHINE SOLAR LIGHT POLES (SPORTS)</t>
  </si>
  <si>
    <t>APPLETON POWER PEDESTAL</t>
  </si>
  <si>
    <t>POWER PEDESTAL</t>
  </si>
  <si>
    <t>1/C NO.1/0 ELECT. COND.</t>
  </si>
  <si>
    <t>1/C NO.6 ELECT. COND.</t>
  </si>
  <si>
    <t>1/C NO.8 ELECT. COND.</t>
  </si>
  <si>
    <t>1/C NO.10 ELECT. COND.</t>
  </si>
  <si>
    <t>TRAFFIC STRIPE (PAINT, 4" WIDE, WHITE) - PARKING</t>
  </si>
  <si>
    <t>TRAFFIC STRIPE (PAINT, 8" WIDE, WHITE) - PARKING CROSSWALKS</t>
  </si>
  <si>
    <t>TRAFFIC STRIPE (PAINT) (SYMBOLS) - HANDICAP</t>
  </si>
  <si>
    <t>CONSTRUCTION TRAFFIC CONTROL</t>
  </si>
  <si>
    <r>
      <t>GENERAL CONDITIONS / MOBILIZATION</t>
    </r>
    <r>
      <rPr>
        <sz val="10"/>
        <color rgb="FFFF0000"/>
        <rFont val="Arial"/>
        <family val="2"/>
      </rPr>
      <t xml:space="preserve"> </t>
    </r>
  </si>
  <si>
    <t>LSUM</t>
  </si>
  <si>
    <t>TON</t>
  </si>
  <si>
    <t>LS</t>
  </si>
  <si>
    <r>
      <t xml:space="preserve">ADDITIVE ALTERNATE #1: </t>
    </r>
    <r>
      <rPr>
        <sz val="12"/>
        <rFont val="Arial"/>
        <family val="2"/>
      </rPr>
      <t>SKATE PARK / ART FEATURE</t>
    </r>
  </si>
  <si>
    <t>SKATEPARK / ART FEATURE ('TUL')</t>
  </si>
  <si>
    <t>SMALL SKATE FEATURES ALONG SKATE LOOP</t>
  </si>
  <si>
    <t>6" LED IN-GRADE FIXTURE</t>
  </si>
  <si>
    <t>1/C NO.4 ELECT. COND.</t>
  </si>
  <si>
    <r>
      <t xml:space="preserve">ADDITIVE ALTERNATE #2: </t>
    </r>
    <r>
      <rPr>
        <sz val="12"/>
        <rFont val="Arial"/>
        <family val="2"/>
      </rPr>
      <t>POLYCARBONATE SKYLIGHTS IN BASKETBALL SHELTER</t>
    </r>
  </si>
  <si>
    <t>POLYCARBONATE SKYLIGHTS IN BASKETBALL SHELTER</t>
  </si>
  <si>
    <r>
      <t>ADDITIVE ALTERNATE #3:</t>
    </r>
    <r>
      <rPr>
        <sz val="12"/>
        <rFont val="Arial"/>
        <family val="2"/>
      </rPr>
      <t xml:space="preserve"> SWING AREA</t>
    </r>
  </si>
  <si>
    <t>SWING SET EQUIPMENT &amp; INSTALLATION (BY ACS)</t>
  </si>
  <si>
    <r>
      <t>ADDITIVE ALTERNATE #4:</t>
    </r>
    <r>
      <rPr>
        <sz val="12"/>
        <rFont val="Arial"/>
        <family val="2"/>
      </rPr>
      <t xml:space="preserve"> DURATHERM DECORATIVE ASPHALT TREATMENT</t>
    </r>
  </si>
  <si>
    <t>DURATHERM ASPHALT TREATMENT</t>
  </si>
  <si>
    <r>
      <t xml:space="preserve">ADDITIVE ALTERNATE #5: </t>
    </r>
    <r>
      <rPr>
        <sz val="12"/>
        <rFont val="Arial"/>
        <family val="2"/>
      </rPr>
      <t xml:space="preserve">BOMANITE CONCRETE TOPPING SYSTEM </t>
    </r>
  </si>
  <si>
    <t>CONCRETE GAMES @ PLAYGROUND AND DOG PARK ENTRANCE</t>
  </si>
  <si>
    <t xml:space="preserve">VORTEX INTERACTIVE FOUNTAIN </t>
  </si>
  <si>
    <t xml:space="preserve">VORTEX GLOMIST POLE COOLING STATION </t>
  </si>
  <si>
    <t>POST AND CABLE BARRIER</t>
  </si>
  <si>
    <t>2" SANITARY SEWER DRAIN LINE SDR 26, TRENCHED (DRINKING FOUNTAIN)</t>
  </si>
  <si>
    <t xml:space="preserve">6" SANITARY SEWER DRAIN LINE SDR 26, TRENCHED </t>
  </si>
  <si>
    <t xml:space="preserve">7.  Submit hardcopy and electronic disk with Contract Documents and Specifications for Bid opening date. </t>
  </si>
  <si>
    <t xml:space="preserve">                                                                   PROJECT   NO.SP 21-6</t>
  </si>
  <si>
    <t>Fred Johnson Park Rehabilitation</t>
  </si>
  <si>
    <t>PROPOSAL FOR
Fred Johnson Park Rehabilitation
PROJECT NO. SP 21-6</t>
  </si>
  <si>
    <t>TOTAL ADDITIVE ALTERNATE #1</t>
  </si>
  <si>
    <t>TOTAL ADDITIVE ALTERNATE #2</t>
  </si>
  <si>
    <t>TOTAL ADDITIVE ALTERNATE #3</t>
  </si>
  <si>
    <t>TOTAL ADDITIVE ALTERNATE #4</t>
  </si>
  <si>
    <t>TOTAL ADDITIVE ALTERNATE #5</t>
  </si>
  <si>
    <t>PROJECT NO. SP 21-6</t>
  </si>
  <si>
    <t>PROJECT N0. SP 21-6</t>
  </si>
  <si>
    <r>
      <rPr>
        <sz val="10"/>
        <color rgb="FFFF0000"/>
        <rFont val="Arial"/>
        <family val="2"/>
      </rPr>
      <t>2"</t>
    </r>
    <r>
      <rPr>
        <sz val="10"/>
        <rFont val="Arial"/>
        <family val="2"/>
      </rPr>
      <t xml:space="preserve"> SANITARY SEWER DRAIN LINE SDR 26, TRENCHED (DRINKING FOUNTAIN)</t>
    </r>
  </si>
  <si>
    <r>
      <rPr>
        <sz val="10"/>
        <color rgb="FFFF0000"/>
        <rFont val="Arial"/>
        <family val="2"/>
      </rPr>
      <t xml:space="preserve">6" </t>
    </r>
    <r>
      <rPr>
        <sz val="10"/>
        <rFont val="Arial"/>
        <family val="2"/>
      </rPr>
      <t xml:space="preserve">SANITARY SEWER DRAIN LINE SDR 26, TRENCHED </t>
    </r>
  </si>
  <si>
    <r>
      <rPr>
        <sz val="10"/>
        <color rgb="FFFF0000"/>
        <rFont val="Arial"/>
        <family val="2"/>
      </rPr>
      <t>3"</t>
    </r>
    <r>
      <rPr>
        <sz val="10"/>
        <rFont val="Arial"/>
        <family val="2"/>
      </rPr>
      <t xml:space="preserve"> WATER METER, FEES AND INSTALLATION (COMPLETE)</t>
    </r>
  </si>
  <si>
    <t>By and Between:  LandPlan Consultants, (ENGINEER) and RECIPIENT. The enclosed electronic media is provided pursuant to your request and is for your limited use in connection with your submittal of Bid Proposal for Project   No. SP 21-6.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</si>
</sst>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43" formatCode="_(* #,##0.00_);_(* \(#,##0.00\);_(* &quot;-&quot;??_);_(@_)"/>
    <numFmt numFmtId="164" formatCode="&quot;$&quot;#,##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2"/>
      <name val="Helv"/>
    </font>
    <font>
      <sz val="10"/>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56">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ck">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diagonal/>
    </border>
  </borders>
  <cellStyleXfs count="18">
    <xf numFmtId="0" fontId="0" fillId="0" borderId="0"/>
    <xf numFmtId="0" fontId="22" fillId="0" borderId="0">
      <alignment vertical="top"/>
    </xf>
    <xf numFmtId="0" fontId="4" fillId="0" borderId="0">
      <alignment vertical="top"/>
    </xf>
    <xf numFmtId="4" fontId="10" fillId="0" borderId="0" applyFont="0" applyFill="0" applyBorder="0" applyAlignment="0" applyProtection="0">
      <alignment vertical="top"/>
    </xf>
    <xf numFmtId="3" fontId="10" fillId="0" borderId="0" applyFont="0" applyFill="0" applyBorder="0" applyAlignment="0" applyProtection="0">
      <alignment vertical="top"/>
    </xf>
    <xf numFmtId="5" fontId="10" fillId="0" borderId="0" applyFont="0" applyFill="0" applyBorder="0" applyAlignment="0" applyProtection="0">
      <alignment vertical="top"/>
    </xf>
    <xf numFmtId="0" fontId="10" fillId="0" borderId="0"/>
    <xf numFmtId="0" fontId="22" fillId="0" borderId="0">
      <alignment vertical="top"/>
    </xf>
    <xf numFmtId="7" fontId="10" fillId="0" borderId="0" applyFont="0" applyFill="0" applyBorder="0" applyAlignment="0" applyProtection="0">
      <alignment vertical="top"/>
    </xf>
    <xf numFmtId="4" fontId="10" fillId="0" borderId="0" applyFont="0" applyFill="0" applyBorder="0" applyAlignment="0" applyProtection="0">
      <alignment vertical="top"/>
    </xf>
    <xf numFmtId="0" fontId="22" fillId="0" borderId="0">
      <alignment vertical="top"/>
    </xf>
    <xf numFmtId="0" fontId="3" fillId="0" borderId="0">
      <alignment vertical="top"/>
    </xf>
    <xf numFmtId="0" fontId="2" fillId="0" borderId="0">
      <alignment vertical="top"/>
    </xf>
    <xf numFmtId="0" fontId="10" fillId="0" borderId="0"/>
    <xf numFmtId="43"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0" fontId="1" fillId="0" borderId="0"/>
  </cellStyleXfs>
  <cellXfs count="205">
    <xf numFmtId="0" fontId="0" fillId="0" borderId="0" xfId="0"/>
    <xf numFmtId="0" fontId="5" fillId="0" borderId="0" xfId="0" applyFont="1"/>
    <xf numFmtId="0" fontId="7" fillId="0" borderId="0" xfId="0" applyFont="1" applyProtection="1">
      <protection hidden="1"/>
    </xf>
    <xf numFmtId="0" fontId="5" fillId="0" borderId="0" xfId="0" applyFont="1" applyProtection="1">
      <protection hidden="1"/>
    </xf>
    <xf numFmtId="0" fontId="7" fillId="0" borderId="0" xfId="0" applyFont="1" applyAlignment="1" applyProtection="1">
      <alignment wrapText="1"/>
      <protection hidden="1"/>
    </xf>
    <xf numFmtId="0" fontId="8" fillId="0" borderId="0" xfId="0" applyFont="1" applyProtection="1">
      <protection hidden="1"/>
    </xf>
    <xf numFmtId="0" fontId="9" fillId="0" borderId="0" xfId="0" applyFont="1" applyProtection="1">
      <protection hidden="1"/>
    </xf>
    <xf numFmtId="0" fontId="10" fillId="0" borderId="0" xfId="0" applyFont="1"/>
    <xf numFmtId="0" fontId="6" fillId="0" borderId="0" xfId="0" quotePrefix="1" applyFont="1" applyProtection="1">
      <protection hidden="1"/>
    </xf>
    <xf numFmtId="0" fontId="6" fillId="0" borderId="0" xfId="0" applyFont="1" applyProtection="1">
      <protection hidden="1"/>
    </xf>
    <xf numFmtId="0" fontId="13" fillId="0" borderId="1" xfId="0" applyFont="1" applyBorder="1" applyAlignment="1">
      <alignment horizontal="center" wrapText="1"/>
    </xf>
    <xf numFmtId="0" fontId="13" fillId="0" borderId="2" xfId="0" applyFont="1" applyBorder="1" applyAlignment="1">
      <alignment horizontal="center"/>
    </xf>
    <xf numFmtId="0" fontId="14" fillId="0" borderId="0" xfId="0" applyFont="1"/>
    <xf numFmtId="0" fontId="15" fillId="0" borderId="0" xfId="0" applyFont="1"/>
    <xf numFmtId="0" fontId="6" fillId="0" borderId="0" xfId="0" applyFont="1"/>
    <xf numFmtId="0" fontId="7" fillId="0" borderId="0" xfId="0" applyFont="1"/>
    <xf numFmtId="44" fontId="7" fillId="0" borderId="0" xfId="0" applyNumberFormat="1" applyFont="1"/>
    <xf numFmtId="0" fontId="7" fillId="0" borderId="0" xfId="0" applyFont="1" applyAlignment="1">
      <alignment vertical="top"/>
    </xf>
    <xf numFmtId="3" fontId="7" fillId="0" borderId="0" xfId="0" applyNumberFormat="1" applyFont="1"/>
    <xf numFmtId="3" fontId="15" fillId="0" borderId="0" xfId="0" applyNumberFormat="1" applyFont="1"/>
    <xf numFmtId="0" fontId="18" fillId="0" borderId="0" xfId="0" applyFont="1"/>
    <xf numFmtId="0" fontId="19" fillId="0" borderId="0" xfId="0" applyFont="1"/>
    <xf numFmtId="0" fontId="19" fillId="0" borderId="0" xfId="0" applyFont="1" applyAlignment="1">
      <alignment horizontal="left"/>
    </xf>
    <xf numFmtId="0" fontId="19" fillId="0" borderId="0" xfId="0" applyFont="1" applyAlignment="1">
      <alignment horizontal="right"/>
    </xf>
    <xf numFmtId="44" fontId="19" fillId="2" borderId="0" xfId="0" applyNumberFormat="1" applyFont="1" applyFill="1"/>
    <xf numFmtId="44" fontId="19" fillId="3" borderId="0" xfId="0" applyNumberFormat="1" applyFont="1" applyFill="1"/>
    <xf numFmtId="0" fontId="18" fillId="0" borderId="0" xfId="0" applyFont="1" applyAlignment="1">
      <alignment horizontal="left"/>
    </xf>
    <xf numFmtId="0" fontId="10" fillId="0" borderId="0" xfId="0" applyFont="1" applyProtection="1">
      <protection hidden="1"/>
    </xf>
    <xf numFmtId="0" fontId="12" fillId="0" borderId="8" xfId="0" applyFont="1" applyBorder="1" applyAlignment="1" applyProtection="1">
      <alignment horizontal="center"/>
      <protection hidden="1"/>
    </xf>
    <xf numFmtId="0" fontId="12" fillId="0" borderId="8" xfId="0" applyFont="1" applyBorder="1" applyAlignment="1">
      <alignment horizontal="center"/>
    </xf>
    <xf numFmtId="0" fontId="6" fillId="0" borderId="7" xfId="0" applyFont="1" applyBorder="1"/>
    <xf numFmtId="0" fontId="7" fillId="0" borderId="7" xfId="0" applyFont="1" applyBorder="1"/>
    <xf numFmtId="44" fontId="7" fillId="0" borderId="7" xfId="0" applyNumberFormat="1" applyFont="1" applyBorder="1"/>
    <xf numFmtId="0" fontId="7" fillId="0" borderId="7" xfId="0" applyFont="1" applyBorder="1" applyAlignment="1">
      <alignment vertical="top"/>
    </xf>
    <xf numFmtId="3" fontId="7" fillId="0" borderId="7" xfId="0" applyNumberFormat="1" applyFont="1" applyBorder="1"/>
    <xf numFmtId="0" fontId="20" fillId="0" borderId="0" xfId="0" applyFont="1"/>
    <xf numFmtId="0" fontId="0" fillId="4" borderId="0" xfId="0" applyFill="1"/>
    <xf numFmtId="0" fontId="21" fillId="0" borderId="0" xfId="0" applyFont="1"/>
    <xf numFmtId="0" fontId="13" fillId="0" borderId="2" xfId="0" applyFont="1" applyBorder="1" applyAlignment="1" applyProtection="1">
      <alignment horizontal="center" wrapText="1"/>
      <protection locked="0"/>
    </xf>
    <xf numFmtId="44" fontId="19" fillId="5" borderId="0" xfId="0" applyNumberFormat="1" applyFont="1" applyFill="1"/>
    <xf numFmtId="43" fontId="16" fillId="0" borderId="0" xfId="0" applyNumberFormat="1" applyFont="1"/>
    <xf numFmtId="0" fontId="10" fillId="0" borderId="4" xfId="2" applyFont="1" applyBorder="1" applyAlignment="1">
      <alignment horizontal="center" wrapText="1"/>
    </xf>
    <xf numFmtId="1" fontId="16" fillId="0" borderId="3" xfId="1" applyNumberFormat="1" applyFont="1" applyBorder="1" applyAlignment="1">
      <alignment horizontal="center" vertical="center" wrapText="1"/>
    </xf>
    <xf numFmtId="1" fontId="16" fillId="0" borderId="4"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0" fillId="0" borderId="4" xfId="1" applyFont="1" applyBorder="1" applyAlignment="1">
      <alignment horizontal="center" vertical="center" wrapText="1"/>
    </xf>
    <xf numFmtId="0" fontId="10" fillId="0" borderId="4" xfId="6" applyBorder="1" applyAlignment="1">
      <alignment horizontal="center" vertical="center" wrapText="1"/>
    </xf>
    <xf numFmtId="164" fontId="15" fillId="0" borderId="6" xfId="0" applyNumberFormat="1" applyFont="1" applyBorder="1"/>
    <xf numFmtId="1" fontId="10" fillId="0" borderId="4" xfId="1" applyNumberFormat="1" applyFont="1" applyBorder="1" applyAlignment="1">
      <alignment horizontal="center" vertical="center"/>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4" xfId="1" applyFont="1" applyBorder="1" applyAlignment="1">
      <alignment horizontal="left" vertical="center" wrapText="1"/>
    </xf>
    <xf numFmtId="1" fontId="10" fillId="0" borderId="0" xfId="1" applyNumberFormat="1" applyFont="1" applyAlignment="1">
      <alignment horizontal="center" vertical="center" wrapText="1"/>
    </xf>
    <xf numFmtId="0" fontId="10" fillId="0" borderId="0" xfId="1" applyFont="1" applyAlignment="1">
      <alignment horizontal="center" vertical="center" wrapText="1"/>
    </xf>
    <xf numFmtId="1" fontId="10" fillId="0" borderId="4" xfId="1" applyNumberFormat="1" applyFont="1" applyBorder="1" applyAlignment="1">
      <alignment horizontal="center" vertical="center" wrapText="1"/>
    </xf>
    <xf numFmtId="1" fontId="10" fillId="0" borderId="13" xfId="1" applyNumberFormat="1" applyFont="1" applyBorder="1" applyAlignment="1">
      <alignment horizontal="center" vertical="center" wrapText="1"/>
    </xf>
    <xf numFmtId="1" fontId="10" fillId="0" borderId="13" xfId="1" applyNumberFormat="1" applyFont="1" applyBorder="1" applyAlignment="1">
      <alignment horizontal="center" vertical="center"/>
    </xf>
    <xf numFmtId="0" fontId="10" fillId="0" borderId="13" xfId="6" applyBorder="1" applyAlignment="1">
      <alignment horizontal="center" vertical="center" wrapText="1"/>
    </xf>
    <xf numFmtId="0" fontId="0" fillId="0" borderId="4" xfId="0" applyBorder="1"/>
    <xf numFmtId="0" fontId="0" fillId="0" borderId="3" xfId="0" applyBorder="1"/>
    <xf numFmtId="0" fontId="0" fillId="0" borderId="13" xfId="0" applyBorder="1"/>
    <xf numFmtId="1" fontId="10" fillId="0" borderId="4" xfId="10" applyNumberFormat="1" applyFont="1" applyBorder="1" applyAlignment="1">
      <alignment horizontal="left" vertical="center"/>
    </xf>
    <xf numFmtId="1" fontId="10" fillId="0" borderId="3" xfId="1" applyNumberFormat="1" applyFont="1" applyBorder="1" applyAlignment="1">
      <alignment horizontal="left" vertical="center" wrapText="1"/>
    </xf>
    <xf numFmtId="164" fontId="0" fillId="0" borderId="15" xfId="0" applyNumberFormat="1" applyBorder="1"/>
    <xf numFmtId="164" fontId="0" fillId="0" borderId="0" xfId="0" applyNumberFormat="1"/>
    <xf numFmtId="164" fontId="0" fillId="0" borderId="19" xfId="0" applyNumberFormat="1" applyBorder="1"/>
    <xf numFmtId="164" fontId="0" fillId="0" borderId="26" xfId="0" applyNumberFormat="1" applyBorder="1"/>
    <xf numFmtId="164" fontId="13" fillId="0" borderId="24" xfId="0" applyNumberFormat="1" applyFont="1" applyBorder="1" applyAlignment="1" applyProtection="1">
      <alignment horizontal="center"/>
      <protection locked="0"/>
    </xf>
    <xf numFmtId="1" fontId="10" fillId="0" borderId="27" xfId="1" applyNumberFormat="1" applyFont="1" applyBorder="1" applyAlignment="1">
      <alignment horizontal="left" vertical="center" wrapText="1"/>
    </xf>
    <xf numFmtId="1" fontId="10" fillId="0" borderId="28" xfId="1" applyNumberFormat="1" applyFont="1" applyBorder="1" applyAlignment="1">
      <alignment horizontal="left" vertical="center" wrapText="1"/>
    </xf>
    <xf numFmtId="0" fontId="10" fillId="0" borderId="27" xfId="1" applyFont="1" applyBorder="1" applyAlignment="1">
      <alignment horizontal="left" vertical="center" wrapText="1"/>
    </xf>
    <xf numFmtId="1" fontId="10" fillId="0" borderId="28" xfId="10" applyNumberFormat="1" applyFont="1" applyBorder="1" applyAlignment="1">
      <alignment horizontal="left" vertical="center"/>
    </xf>
    <xf numFmtId="0" fontId="10" fillId="0" borderId="27" xfId="12" applyFont="1" applyBorder="1" applyAlignment="1">
      <alignment horizontal="left" vertical="center"/>
    </xf>
    <xf numFmtId="0" fontId="10" fillId="0" borderId="27" xfId="12" applyFont="1" applyBorder="1" applyAlignment="1">
      <alignment horizontal="left" vertical="center" wrapText="1"/>
    </xf>
    <xf numFmtId="0" fontId="10" fillId="0" borderId="27" xfId="6" applyBorder="1" applyAlignment="1">
      <alignment horizontal="left" vertical="center" wrapText="1"/>
    </xf>
    <xf numFmtId="0" fontId="10" fillId="0" borderId="28" xfId="12" applyFont="1" applyBorder="1" applyAlignment="1">
      <alignment horizontal="left" vertical="center"/>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1" fontId="10" fillId="0" borderId="23" xfId="1" applyNumberFormat="1" applyFont="1" applyBorder="1" applyAlignment="1">
      <alignment horizontal="center" vertical="center"/>
    </xf>
    <xf numFmtId="3" fontId="10" fillId="0" borderId="4" xfId="1" applyNumberFormat="1" applyFont="1" applyBorder="1" applyAlignment="1">
      <alignment horizontal="center" vertical="center" wrapText="1"/>
    </xf>
    <xf numFmtId="0" fontId="10" fillId="0" borderId="23" xfId="6" applyBorder="1" applyAlignment="1">
      <alignment horizontal="center" vertical="center" wrapText="1"/>
    </xf>
    <xf numFmtId="0" fontId="10" fillId="0" borderId="31" xfId="1" applyFont="1" applyBorder="1" applyAlignment="1">
      <alignment horizontal="center" vertical="center" wrapText="1"/>
    </xf>
    <xf numFmtId="1" fontId="10" fillId="0" borderId="23" xfId="1" applyNumberFormat="1" applyFont="1" applyBorder="1" applyAlignment="1">
      <alignment horizontal="center" vertical="center" wrapText="1"/>
    </xf>
    <xf numFmtId="0" fontId="10" fillId="0" borderId="0" xfId="6" applyAlignment="1">
      <alignment horizontal="center" vertical="center"/>
    </xf>
    <xf numFmtId="1" fontId="10" fillId="0" borderId="31" xfId="1" applyNumberFormat="1" applyFont="1" applyBorder="1" applyAlignment="1">
      <alignment horizontal="center" vertical="center" wrapText="1"/>
    </xf>
    <xf numFmtId="1" fontId="10" fillId="0" borderId="21" xfId="1" applyNumberFormat="1" applyFont="1" applyBorder="1" applyAlignment="1">
      <alignment horizontal="center" vertical="center" wrapText="1"/>
    </xf>
    <xf numFmtId="1" fontId="16" fillId="6" borderId="22" xfId="1" applyNumberFormat="1" applyFont="1" applyFill="1" applyBorder="1" applyAlignment="1">
      <alignment horizontal="center" wrapText="1"/>
    </xf>
    <xf numFmtId="0" fontId="16" fillId="6" borderId="32" xfId="1" applyFont="1" applyFill="1" applyBorder="1" applyAlignment="1">
      <alignment horizontal="center"/>
    </xf>
    <xf numFmtId="1" fontId="16" fillId="6" borderId="7" xfId="1" applyNumberFormat="1" applyFont="1" applyFill="1" applyBorder="1" applyAlignment="1">
      <alignment horizontal="center" wrapText="1"/>
    </xf>
    <xf numFmtId="0" fontId="10" fillId="6" borderId="28" xfId="1" quotePrefix="1" applyFont="1" applyFill="1" applyBorder="1" applyAlignment="1">
      <alignment horizontal="left" vertical="center" wrapText="1"/>
    </xf>
    <xf numFmtId="1" fontId="10" fillId="6" borderId="23" xfId="1" applyNumberFormat="1" applyFont="1" applyFill="1" applyBorder="1" applyAlignment="1">
      <alignment horizontal="center" vertical="center" wrapText="1"/>
    </xf>
    <xf numFmtId="0" fontId="10" fillId="6" borderId="27" xfId="6" applyFill="1" applyBorder="1" applyAlignment="1">
      <alignment horizontal="left" vertical="center" wrapText="1"/>
    </xf>
    <xf numFmtId="0" fontId="10" fillId="6" borderId="35" xfId="1" quotePrefix="1" applyFont="1" applyFill="1" applyBorder="1" applyAlignment="1">
      <alignment horizontal="left" vertical="center" wrapText="1"/>
    </xf>
    <xf numFmtId="0" fontId="10" fillId="0" borderId="30" xfId="12" applyFont="1" applyBorder="1" applyAlignment="1">
      <alignment horizontal="left" vertical="center" wrapText="1"/>
    </xf>
    <xf numFmtId="0" fontId="10" fillId="0" borderId="28" xfId="1" applyFont="1" applyBorder="1" applyAlignment="1">
      <alignment horizontal="left" vertical="center" wrapText="1"/>
    </xf>
    <xf numFmtId="0" fontId="10" fillId="0" borderId="23" xfId="1" applyFont="1" applyBorder="1" applyAlignment="1">
      <alignment horizontal="center" vertical="center" wrapText="1"/>
    </xf>
    <xf numFmtId="1" fontId="10" fillId="0" borderId="38" xfId="1" applyNumberFormat="1" applyFont="1" applyBorder="1" applyAlignment="1">
      <alignment horizontal="center" vertical="center" wrapText="1"/>
    </xf>
    <xf numFmtId="0" fontId="0" fillId="0" borderId="23" xfId="0" applyBorder="1"/>
    <xf numFmtId="0" fontId="10" fillId="6" borderId="23" xfId="1" applyFont="1" applyFill="1" applyBorder="1" applyAlignment="1">
      <alignment horizontal="left" vertical="center" wrapText="1"/>
    </xf>
    <xf numFmtId="0" fontId="0" fillId="0" borderId="23" xfId="0" applyBorder="1" applyAlignment="1">
      <alignment horizontal="center" vertical="center"/>
    </xf>
    <xf numFmtId="164" fontId="0" fillId="0" borderId="23" xfId="0" applyNumberFormat="1" applyBorder="1"/>
    <xf numFmtId="1" fontId="10" fillId="0" borderId="8" xfId="1" applyNumberFormat="1" applyFont="1" applyBorder="1" applyAlignment="1">
      <alignment horizontal="center" vertical="center" wrapText="1"/>
    </xf>
    <xf numFmtId="1" fontId="16" fillId="6" borderId="20" xfId="1" applyNumberFormat="1" applyFont="1" applyFill="1" applyBorder="1" applyAlignment="1">
      <alignment horizontal="center" wrapText="1"/>
    </xf>
    <xf numFmtId="164" fontId="13" fillId="0" borderId="39" xfId="0" applyNumberFormat="1" applyFont="1" applyBorder="1" applyAlignment="1" applyProtection="1">
      <alignment horizontal="center"/>
      <protection locked="0"/>
    </xf>
    <xf numFmtId="164" fontId="0" fillId="0" borderId="40" xfId="0" applyNumberFormat="1" applyBorder="1"/>
    <xf numFmtId="0" fontId="13" fillId="0" borderId="41" xfId="0" applyFont="1" applyBorder="1" applyAlignment="1">
      <alignment horizontal="center"/>
    </xf>
    <xf numFmtId="0" fontId="13" fillId="0" borderId="41" xfId="0" applyFont="1" applyBorder="1" applyAlignment="1" applyProtection="1">
      <alignment horizontal="center" wrapText="1"/>
      <protection locked="0"/>
    </xf>
    <xf numFmtId="164" fontId="13" fillId="0" borderId="25" xfId="0" applyNumberFormat="1" applyFont="1" applyBorder="1" applyAlignment="1" applyProtection="1">
      <alignment horizontal="center"/>
      <protection locked="0"/>
    </xf>
    <xf numFmtId="1" fontId="16" fillId="6" borderId="42" xfId="1" applyNumberFormat="1" applyFont="1" applyFill="1" applyBorder="1" applyAlignment="1">
      <alignment horizontal="center" wrapText="1"/>
    </xf>
    <xf numFmtId="1" fontId="16" fillId="6" borderId="37" xfId="1" applyNumberFormat="1" applyFont="1" applyFill="1" applyBorder="1" applyAlignment="1">
      <alignment horizontal="center"/>
    </xf>
    <xf numFmtId="0" fontId="10" fillId="6" borderId="3" xfId="1" applyFont="1" applyFill="1" applyBorder="1" applyAlignment="1">
      <alignment horizontal="center" vertical="center" wrapText="1"/>
    </xf>
    <xf numFmtId="1" fontId="10" fillId="6" borderId="3" xfId="1" applyNumberFormat="1" applyFont="1" applyFill="1" applyBorder="1" applyAlignment="1">
      <alignment horizontal="center" vertical="center" wrapText="1"/>
    </xf>
    <xf numFmtId="0" fontId="10" fillId="6" borderId="23" xfId="1" applyFont="1" applyFill="1" applyBorder="1" applyAlignment="1">
      <alignment horizontal="center" vertical="center" wrapText="1"/>
    </xf>
    <xf numFmtId="0" fontId="10" fillId="6" borderId="41" xfId="1" applyFont="1" applyFill="1" applyBorder="1" applyAlignment="1">
      <alignment horizontal="center" vertical="center" wrapText="1"/>
    </xf>
    <xf numFmtId="1" fontId="10" fillId="0" borderId="41" xfId="1" applyNumberFormat="1" applyFont="1" applyBorder="1" applyAlignment="1">
      <alignment horizontal="center" vertical="center" wrapText="1"/>
    </xf>
    <xf numFmtId="164" fontId="0" fillId="0" borderId="17" xfId="0" applyNumberFormat="1" applyBorder="1"/>
    <xf numFmtId="0" fontId="10" fillId="0" borderId="13" xfId="12" applyFont="1" applyBorder="1" applyAlignment="1">
      <alignment horizontal="left" vertical="center" wrapText="1"/>
    </xf>
    <xf numFmtId="0" fontId="12" fillId="6" borderId="7" xfId="1" applyFont="1" applyFill="1" applyBorder="1" applyAlignment="1">
      <alignment vertical="center" wrapText="1"/>
    </xf>
    <xf numFmtId="1" fontId="22" fillId="0" borderId="0" xfId="1" applyNumberFormat="1" applyAlignment="1">
      <alignment vertical="center"/>
    </xf>
    <xf numFmtId="1" fontId="22" fillId="0" borderId="0" xfId="1" applyNumberFormat="1" applyAlignment="1">
      <alignment horizontal="left" vertical="center"/>
    </xf>
    <xf numFmtId="1" fontId="22" fillId="0" borderId="0" xfId="1" applyNumberFormat="1" applyAlignment="1">
      <alignment horizontal="center" vertical="center"/>
    </xf>
    <xf numFmtId="1" fontId="10" fillId="6" borderId="2" xfId="1" applyNumberFormat="1" applyFont="1" applyFill="1" applyBorder="1" applyAlignment="1">
      <alignment horizontal="left" vertical="center" wrapText="1"/>
    </xf>
    <xf numFmtId="0" fontId="10"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164" fontId="0" fillId="0" borderId="39" xfId="0" applyNumberFormat="1" applyBorder="1"/>
    <xf numFmtId="1" fontId="12" fillId="6" borderId="7" xfId="10" applyNumberFormat="1" applyFont="1" applyFill="1" applyBorder="1" applyAlignment="1">
      <alignment vertical="center"/>
    </xf>
    <xf numFmtId="1" fontId="10" fillId="0" borderId="2" xfId="10" applyNumberFormat="1" applyFont="1" applyBorder="1" applyAlignment="1">
      <alignment horizontal="left" vertical="center"/>
    </xf>
    <xf numFmtId="0" fontId="12" fillId="0" borderId="0" xfId="0" applyFont="1" applyAlignment="1">
      <alignment horizontal="left"/>
    </xf>
    <xf numFmtId="0" fontId="6" fillId="0" borderId="0" xfId="0" applyFont="1" applyAlignment="1" applyProtection="1">
      <alignment horizontal="center"/>
      <protection hidden="1"/>
    </xf>
    <xf numFmtId="1" fontId="11" fillId="6" borderId="7" xfId="10" applyNumberFormat="1" applyFont="1" applyFill="1" applyBorder="1" applyAlignment="1">
      <alignment horizontal="left" vertical="center"/>
    </xf>
    <xf numFmtId="0" fontId="0" fillId="0" borderId="23"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43" xfId="0" applyBorder="1" applyAlignment="1">
      <alignment horizontal="center"/>
    </xf>
    <xf numFmtId="0" fontId="0" fillId="0" borderId="0" xfId="0" applyAlignment="1">
      <alignment horizontal="center"/>
    </xf>
    <xf numFmtId="0" fontId="12" fillId="0" borderId="0" xfId="0" applyFont="1" applyAlignment="1" applyProtection="1">
      <alignment horizontal="center"/>
      <protection hidden="1"/>
    </xf>
    <xf numFmtId="1" fontId="10" fillId="0" borderId="34" xfId="1" applyNumberFormat="1" applyFont="1" applyBorder="1" applyAlignment="1">
      <alignment horizontal="center" vertical="center"/>
    </xf>
    <xf numFmtId="1" fontId="10" fillId="0" borderId="33" xfId="1" applyNumberFormat="1" applyFont="1" applyBorder="1" applyAlignment="1">
      <alignment horizontal="center" vertical="center"/>
    </xf>
    <xf numFmtId="0" fontId="10" fillId="0" borderId="33" xfId="6" applyBorder="1" applyAlignment="1">
      <alignment horizontal="center" vertical="center"/>
    </xf>
    <xf numFmtId="1" fontId="10" fillId="0" borderId="36" xfId="1" applyNumberFormat="1" applyFont="1" applyBorder="1" applyAlignment="1">
      <alignment horizontal="center" vertical="center"/>
    </xf>
    <xf numFmtId="1" fontId="10" fillId="0" borderId="0" xfId="1" applyNumberFormat="1" applyFont="1" applyAlignment="1">
      <alignment horizontal="center" vertical="center"/>
    </xf>
    <xf numFmtId="1" fontId="10" fillId="0" borderId="44" xfId="1" applyNumberFormat="1" applyFont="1" applyBorder="1" applyAlignment="1">
      <alignment horizontal="center" vertical="center"/>
    </xf>
    <xf numFmtId="1" fontId="10" fillId="0" borderId="14" xfId="1" applyNumberFormat="1" applyFont="1" applyBorder="1" applyAlignment="1">
      <alignment horizontal="center" vertical="center"/>
    </xf>
    <xf numFmtId="1" fontId="10" fillId="0" borderId="18" xfId="1" applyNumberFormat="1" applyFont="1" applyBorder="1" applyAlignment="1">
      <alignment horizontal="center" vertical="center"/>
    </xf>
    <xf numFmtId="0" fontId="0" fillId="0" borderId="45" xfId="0" applyBorder="1"/>
    <xf numFmtId="0" fontId="12" fillId="0" borderId="8"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0" fillId="0" borderId="0" xfId="0" applyAlignment="1">
      <alignment horizontal="center" vertical="center"/>
    </xf>
    <xf numFmtId="0" fontId="12" fillId="0" borderId="0" xfId="0" applyFont="1" applyAlignment="1" applyProtection="1">
      <alignment horizontal="center" vertical="center"/>
      <protection hidden="1"/>
    </xf>
    <xf numFmtId="0" fontId="12" fillId="0" borderId="0" xfId="0" applyFont="1" applyAlignment="1">
      <alignment horizontal="center"/>
    </xf>
    <xf numFmtId="0" fontId="10" fillId="6" borderId="46" xfId="1" applyFont="1" applyFill="1" applyBorder="1" applyAlignment="1">
      <alignment horizontal="left" vertical="center" wrapText="1"/>
    </xf>
    <xf numFmtId="0" fontId="10" fillId="0" borderId="0" xfId="0" applyFont="1" applyAlignment="1">
      <alignment horizontal="center"/>
    </xf>
    <xf numFmtId="0" fontId="10" fillId="0" borderId="7" xfId="0" applyFont="1" applyBorder="1" applyAlignment="1">
      <alignment horizontal="center"/>
    </xf>
    <xf numFmtId="0" fontId="10" fillId="0" borderId="47" xfId="0" applyFont="1" applyBorder="1" applyAlignment="1">
      <alignment horizontal="center"/>
    </xf>
    <xf numFmtId="0" fontId="0" fillId="0" borderId="48" xfId="0" applyBorder="1" applyAlignment="1">
      <alignment horizontal="center"/>
    </xf>
    <xf numFmtId="0" fontId="0" fillId="0" borderId="8" xfId="0" applyBorder="1" applyAlignment="1">
      <alignment horizontal="center" vertical="center"/>
    </xf>
    <xf numFmtId="0" fontId="10" fillId="6" borderId="28" xfId="1" applyFont="1" applyFill="1" applyBorder="1" applyAlignment="1">
      <alignment horizontal="left" vertical="center" wrapText="1"/>
    </xf>
    <xf numFmtId="0" fontId="10" fillId="0" borderId="0" xfId="12" applyFont="1" applyAlignment="1">
      <alignment horizontal="left" vertical="center" wrapText="1"/>
    </xf>
    <xf numFmtId="0" fontId="10" fillId="6" borderId="0" xfId="1" applyFont="1" applyFill="1" applyAlignment="1">
      <alignment horizontal="center" vertical="center" wrapText="1"/>
    </xf>
    <xf numFmtId="1" fontId="10" fillId="0" borderId="38" xfId="1" applyNumberFormat="1" applyFont="1" applyBorder="1" applyAlignment="1">
      <alignment horizontal="center" vertical="center"/>
    </xf>
    <xf numFmtId="1" fontId="10" fillId="6" borderId="46" xfId="1" applyNumberFormat="1" applyFont="1" applyFill="1" applyBorder="1" applyAlignment="1">
      <alignment horizontal="left" vertical="center" wrapText="1"/>
    </xf>
    <xf numFmtId="1" fontId="10" fillId="6" borderId="2" xfId="1" applyNumberFormat="1" applyFont="1" applyFill="1" applyBorder="1" applyAlignment="1">
      <alignment horizontal="center" vertical="center"/>
    </xf>
    <xf numFmtId="1" fontId="10" fillId="6" borderId="2" xfId="1" applyNumberFormat="1" applyFont="1" applyFill="1" applyBorder="1" applyAlignment="1">
      <alignment horizontal="center" vertical="center" wrapText="1"/>
    </xf>
    <xf numFmtId="0" fontId="12" fillId="0" borderId="22" xfId="0" applyFont="1" applyBorder="1" applyAlignment="1" applyProtection="1">
      <alignment horizontal="center"/>
      <protection hidden="1"/>
    </xf>
    <xf numFmtId="0" fontId="12" fillId="0" borderId="22" xfId="0" applyFont="1" applyBorder="1" applyAlignment="1">
      <alignment horizontal="center"/>
    </xf>
    <xf numFmtId="0" fontId="12" fillId="0" borderId="22" xfId="0" applyFont="1" applyBorder="1" applyAlignment="1" applyProtection="1">
      <alignment horizontal="center" vertical="center"/>
      <protection hidden="1"/>
    </xf>
    <xf numFmtId="1" fontId="11" fillId="6" borderId="0" xfId="10" applyNumberFormat="1" applyFont="1" applyFill="1" applyAlignment="1">
      <alignment horizontal="left" vertical="center"/>
    </xf>
    <xf numFmtId="1" fontId="10" fillId="0" borderId="8" xfId="1" applyNumberFormat="1" applyFont="1" applyBorder="1" applyAlignment="1">
      <alignment horizontal="center" vertical="center"/>
    </xf>
    <xf numFmtId="1" fontId="10" fillId="0" borderId="46" xfId="10" applyNumberFormat="1" applyFont="1" applyBorder="1" applyAlignment="1">
      <alignment horizontal="left" vertical="center"/>
    </xf>
    <xf numFmtId="164" fontId="0" fillId="0" borderId="0" xfId="0" applyNumberFormat="1" applyAlignment="1" applyProtection="1">
      <alignment horizontal="right"/>
      <protection locked="0"/>
    </xf>
    <xf numFmtId="0" fontId="13" fillId="0" borderId="22" xfId="0" applyFont="1" applyBorder="1" applyProtection="1">
      <protection hidden="1"/>
    </xf>
    <xf numFmtId="164" fontId="14" fillId="0" borderId="8" xfId="15" applyNumberFormat="1" applyFont="1" applyFill="1" applyBorder="1" applyProtection="1">
      <protection hidden="1"/>
    </xf>
    <xf numFmtId="164" fontId="0" fillId="0" borderId="4" xfId="0" applyNumberFormat="1" applyBorder="1" applyAlignment="1" applyProtection="1">
      <alignment horizontal="right"/>
      <protection locked="0"/>
    </xf>
    <xf numFmtId="164" fontId="0" fillId="0" borderId="37" xfId="0" applyNumberFormat="1" applyBorder="1" applyAlignment="1" applyProtection="1">
      <alignment horizontal="right"/>
      <protection locked="0"/>
    </xf>
    <xf numFmtId="164" fontId="0" fillId="0" borderId="4" xfId="0" applyNumberFormat="1" applyBorder="1" applyAlignment="1">
      <alignment horizontal="right"/>
    </xf>
    <xf numFmtId="164" fontId="0" fillId="0" borderId="50" xfId="0" applyNumberFormat="1" applyBorder="1" applyAlignment="1" applyProtection="1">
      <alignment horizontal="right"/>
      <protection locked="0"/>
    </xf>
    <xf numFmtId="164" fontId="0" fillId="0" borderId="51" xfId="0" applyNumberFormat="1" applyBorder="1" applyAlignment="1" applyProtection="1">
      <alignment horizontal="right"/>
      <protection locked="0"/>
    </xf>
    <xf numFmtId="164" fontId="0" fillId="0" borderId="52" xfId="0" applyNumberFormat="1" applyBorder="1" applyAlignment="1" applyProtection="1">
      <alignment horizontal="right"/>
      <protection locked="0"/>
    </xf>
    <xf numFmtId="164" fontId="0" fillId="0" borderId="49" xfId="0" applyNumberFormat="1" applyBorder="1" applyAlignment="1" applyProtection="1">
      <alignment horizontal="right"/>
      <protection locked="0"/>
    </xf>
    <xf numFmtId="164" fontId="0" fillId="0" borderId="53" xfId="0" applyNumberFormat="1" applyBorder="1"/>
    <xf numFmtId="164" fontId="0" fillId="0" borderId="13" xfId="0" applyNumberFormat="1" applyBorder="1" applyAlignment="1" applyProtection="1">
      <alignment horizontal="right"/>
      <protection locked="0"/>
    </xf>
    <xf numFmtId="1" fontId="11" fillId="6" borderId="7" xfId="10" applyNumberFormat="1" applyFont="1" applyFill="1" applyBorder="1" applyAlignment="1">
      <alignment horizontal="left" vertical="center"/>
    </xf>
    <xf numFmtId="0" fontId="11" fillId="0" borderId="10"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11" fillId="6" borderId="0" xfId="1" applyFont="1" applyFill="1" applyAlignment="1">
      <alignment horizontal="left" vertical="center" wrapText="1"/>
    </xf>
    <xf numFmtId="0" fontId="11" fillId="6" borderId="7" xfId="1" applyFont="1" applyFill="1" applyBorder="1" applyAlignment="1">
      <alignment horizontal="left" vertical="center" wrapText="1"/>
    </xf>
    <xf numFmtId="0" fontId="12" fillId="0" borderId="0" xfId="0" applyFont="1" applyAlignment="1">
      <alignment horizontal="left"/>
    </xf>
    <xf numFmtId="0" fontId="17" fillId="0" borderId="0" xfId="0" applyFont="1" applyAlignment="1">
      <alignment horizontal="left"/>
    </xf>
    <xf numFmtId="0" fontId="19" fillId="0" borderId="0" xfId="0" applyFont="1" applyAlignment="1">
      <alignment horizontal="left" vertical="top" wrapText="1"/>
    </xf>
    <xf numFmtId="0" fontId="9" fillId="0" borderId="0" xfId="0" applyFont="1" applyAlignment="1" applyProtection="1">
      <alignment wrapText="1"/>
      <protection hidden="1"/>
    </xf>
    <xf numFmtId="0" fontId="0" fillId="0" borderId="0" xfId="0"/>
    <xf numFmtId="0" fontId="6" fillId="0" borderId="0" xfId="0" applyFont="1" applyAlignment="1" applyProtection="1">
      <alignment horizont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center" readingOrder="1"/>
      <protection hidden="1"/>
    </xf>
    <xf numFmtId="0" fontId="0" fillId="0" borderId="0" xfId="0" applyAlignment="1">
      <alignment horizontal="center" readingOrder="1"/>
    </xf>
    <xf numFmtId="0" fontId="12" fillId="6" borderId="0" xfId="1" applyFont="1" applyFill="1" applyBorder="1" applyAlignment="1">
      <alignment vertical="center" wrapText="1"/>
    </xf>
    <xf numFmtId="1" fontId="12" fillId="6" borderId="0" xfId="10" applyNumberFormat="1" applyFont="1" applyFill="1" applyBorder="1" applyAlignment="1">
      <alignment vertical="center"/>
    </xf>
    <xf numFmtId="164" fontId="0" fillId="0" borderId="55" xfId="0" applyNumberFormat="1" applyBorder="1"/>
    <xf numFmtId="164" fontId="0" fillId="0" borderId="54" xfId="0" applyNumberFormat="1" applyBorder="1"/>
  </cellXfs>
  <cellStyles count="18">
    <cellStyle name="Comma 2" xfId="9" xr:uid="{00000000-0005-0000-0000-000000000000}"/>
    <cellStyle name="Comma 2 2" xfId="14" xr:uid="{CD9E5822-DB51-4F71-945C-51AFD4D05086}"/>
    <cellStyle name="Comma 3" xfId="3" xr:uid="{00000000-0005-0000-0000-000001000000}"/>
    <cellStyle name="Comma0" xfId="4" xr:uid="{00000000-0005-0000-0000-000002000000}"/>
    <cellStyle name="Currency 2" xfId="8" xr:uid="{00000000-0005-0000-0000-000003000000}"/>
    <cellStyle name="Currency 2 2" xfId="16" xr:uid="{998DA4C6-90DE-4568-8A34-A20B94753185}"/>
    <cellStyle name="Currency 3" xfId="15" xr:uid="{DEE8DEE3-38F7-4A6C-82E3-BC0573237412}"/>
    <cellStyle name="Currency0" xfId="5" xr:uid="{00000000-0005-0000-0000-000004000000}"/>
    <cellStyle name="Normal" xfId="0" builtinId="0"/>
    <cellStyle name="Normal 2" xfId="7" xr:uid="{00000000-0005-0000-0000-000006000000}"/>
    <cellStyle name="Normal 2 2" xfId="17" xr:uid="{6C0E2043-C0C3-4A9A-A416-3E85D9C4658C}"/>
    <cellStyle name="Normal 3" xfId="2" xr:uid="{00000000-0005-0000-0000-000007000000}"/>
    <cellStyle name="Normal 4" xfId="11" xr:uid="{00000000-0005-0000-0000-000008000000}"/>
    <cellStyle name="Normal 5" xfId="13" xr:uid="{48692ADD-946B-42C3-A053-D0EDBEEC3F47}"/>
    <cellStyle name="Normal 9" xfId="12" xr:uid="{319461B2-9AA8-4CF8-9B55-B2C7CABAE6A8}"/>
    <cellStyle name="Normal_314-Phase-2 &amp; 3_FINALzzzz" xfId="1" xr:uid="{00000000-0005-0000-0000-000009000000}"/>
    <cellStyle name="Normal_422-CONCEPT COST" xfId="6" xr:uid="{00000000-0005-0000-0000-00000A000000}"/>
    <cellStyle name="Normal_444_Cost_final" xfId="10" xr:uid="{00000000-0005-0000-0000-00000B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41</xdr:row>
      <xdr:rowOff>190500</xdr:rowOff>
    </xdr:from>
    <xdr:to>
      <xdr:col>6</xdr:col>
      <xdr:colOff>409575</xdr:colOff>
      <xdr:row>41</xdr:row>
      <xdr:rowOff>190500</xdr:rowOff>
    </xdr:to>
    <xdr:sp macro="" textlink="">
      <xdr:nvSpPr>
        <xdr:cNvPr id="1028" name="Line 2">
          <a:extLst>
            <a:ext uri="{FF2B5EF4-FFF2-40B4-BE49-F238E27FC236}">
              <a16:creationId xmlns:a16="http://schemas.microsoft.com/office/drawing/2014/main" id="{00000000-0008-0000-0300-000004040000}"/>
            </a:ext>
          </a:extLst>
        </xdr:cNvPr>
        <xdr:cNvSpPr>
          <a:spLocks noChangeShapeType="1"/>
        </xdr:cNvSpPr>
      </xdr:nvSpPr>
      <xdr:spPr bwMode="auto">
        <a:xfrm>
          <a:off x="1228725" y="617220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zoomScaleNormal="100" workbookViewId="0">
      <selection activeCell="I67" sqref="I67"/>
    </sheetView>
  </sheetViews>
  <sheetFormatPr defaultRowHeight="12.75" x14ac:dyDescent="0.2"/>
  <sheetData>
    <row r="1" spans="1:14" x14ac:dyDescent="0.2">
      <c r="A1" s="192" t="s">
        <v>50</v>
      </c>
      <c r="B1" s="192"/>
      <c r="C1" s="192"/>
      <c r="D1" s="192"/>
      <c r="E1" s="192"/>
      <c r="F1" s="192"/>
      <c r="G1" s="192"/>
      <c r="H1" s="192"/>
      <c r="I1" s="192"/>
      <c r="J1" s="192"/>
      <c r="K1" s="192"/>
      <c r="L1" s="192"/>
      <c r="M1" s="192"/>
      <c r="N1" s="192"/>
    </row>
    <row r="2" spans="1:14" x14ac:dyDescent="0.2">
      <c r="A2" s="128"/>
      <c r="B2" s="128"/>
      <c r="C2" s="128"/>
      <c r="D2" s="128" t="s">
        <v>238</v>
      </c>
      <c r="E2" s="128"/>
      <c r="F2" s="128"/>
      <c r="G2" s="128"/>
      <c r="H2" s="128"/>
      <c r="I2" s="128"/>
      <c r="J2" s="128"/>
      <c r="K2" s="128"/>
      <c r="L2" s="128"/>
      <c r="M2" s="128"/>
      <c r="N2" s="128"/>
    </row>
    <row r="3" spans="1:14" x14ac:dyDescent="0.2">
      <c r="A3" s="193" t="s">
        <v>237</v>
      </c>
      <c r="B3" s="193"/>
      <c r="C3" s="193"/>
      <c r="D3" s="193"/>
      <c r="E3" s="193"/>
      <c r="F3" s="193"/>
      <c r="G3" s="193"/>
      <c r="H3" s="193"/>
      <c r="I3" s="193"/>
      <c r="J3" s="193"/>
      <c r="K3" s="193"/>
      <c r="L3" s="193"/>
      <c r="M3" s="193"/>
      <c r="N3" s="193"/>
    </row>
    <row r="9" spans="1:14" x14ac:dyDescent="0.2">
      <c r="A9" s="20" t="s">
        <v>51</v>
      </c>
      <c r="B9" s="21"/>
      <c r="C9" s="21"/>
      <c r="D9" s="21"/>
      <c r="E9" s="21"/>
      <c r="F9" s="21"/>
      <c r="G9" s="21"/>
      <c r="H9" s="21"/>
      <c r="I9" s="21"/>
      <c r="J9" s="21"/>
      <c r="K9" s="21"/>
      <c r="L9" s="21"/>
      <c r="M9" s="21"/>
      <c r="N9" s="21"/>
    </row>
    <row r="10" spans="1:14" x14ac:dyDescent="0.2">
      <c r="A10" s="21" t="s">
        <v>52</v>
      </c>
      <c r="B10" s="21"/>
      <c r="C10" s="21"/>
      <c r="D10" s="21"/>
      <c r="E10" s="21"/>
      <c r="F10" s="21"/>
      <c r="G10" s="21"/>
      <c r="H10" s="21"/>
      <c r="I10" s="21"/>
      <c r="J10" s="21"/>
      <c r="K10" s="21"/>
      <c r="L10" s="21"/>
      <c r="M10" s="21"/>
      <c r="N10" s="21"/>
    </row>
    <row r="11" spans="1:14" x14ac:dyDescent="0.2">
      <c r="A11" s="21" t="s">
        <v>53</v>
      </c>
      <c r="B11" s="21"/>
      <c r="C11" s="21"/>
      <c r="D11" s="21"/>
      <c r="E11" s="21"/>
      <c r="F11" s="21"/>
      <c r="G11" s="21"/>
      <c r="H11" s="21"/>
      <c r="I11" s="21"/>
      <c r="J11" s="21"/>
      <c r="K11" s="21"/>
      <c r="L11" s="21"/>
      <c r="M11" s="21"/>
      <c r="N11" s="21"/>
    </row>
    <row r="12" spans="1:14" x14ac:dyDescent="0.2">
      <c r="A12" s="21" t="s">
        <v>54</v>
      </c>
      <c r="B12" s="21"/>
      <c r="C12" s="21"/>
      <c r="D12" s="21"/>
      <c r="E12" s="21"/>
      <c r="F12" s="21"/>
      <c r="G12" s="21"/>
      <c r="H12" s="21"/>
      <c r="I12" s="21"/>
      <c r="J12" s="21"/>
      <c r="K12" s="21"/>
      <c r="L12" s="21"/>
      <c r="M12" s="21"/>
      <c r="N12" s="21"/>
    </row>
    <row r="13" spans="1:14" x14ac:dyDescent="0.2">
      <c r="A13" s="22" t="s">
        <v>55</v>
      </c>
      <c r="B13" s="21"/>
      <c r="C13" s="21"/>
      <c r="D13" s="21"/>
      <c r="E13" s="21"/>
      <c r="F13" s="21"/>
      <c r="G13" s="21"/>
      <c r="H13" s="21"/>
      <c r="I13" s="21"/>
      <c r="J13" s="21"/>
      <c r="K13" s="21"/>
      <c r="L13" s="21"/>
      <c r="M13" s="21"/>
      <c r="N13" s="21"/>
    </row>
    <row r="14" spans="1:14" x14ac:dyDescent="0.2">
      <c r="A14" s="22" t="s">
        <v>56</v>
      </c>
      <c r="B14" s="21"/>
      <c r="C14" s="21"/>
      <c r="D14" s="21"/>
      <c r="E14" s="21"/>
      <c r="F14" s="21"/>
      <c r="G14" s="21"/>
      <c r="H14" s="21"/>
      <c r="I14" s="21"/>
      <c r="J14" s="21"/>
      <c r="K14" s="21"/>
      <c r="L14" s="21"/>
      <c r="M14" s="21"/>
      <c r="N14" s="21"/>
    </row>
    <row r="15" spans="1:14" x14ac:dyDescent="0.2">
      <c r="A15" s="22" t="s">
        <v>57</v>
      </c>
      <c r="B15" s="21"/>
      <c r="C15" s="21"/>
      <c r="D15" s="21"/>
      <c r="E15" s="21"/>
      <c r="F15" s="21"/>
      <c r="G15" s="21"/>
      <c r="H15" s="21"/>
      <c r="I15" s="21"/>
      <c r="J15" s="21"/>
      <c r="K15" s="21"/>
      <c r="L15" s="21"/>
      <c r="M15" s="21"/>
      <c r="N15" s="21"/>
    </row>
    <row r="16" spans="1:14" x14ac:dyDescent="0.2">
      <c r="A16" s="22" t="s">
        <v>236</v>
      </c>
      <c r="B16" s="21"/>
      <c r="C16" s="21"/>
      <c r="D16" s="21"/>
      <c r="E16" s="21"/>
      <c r="F16" s="21"/>
      <c r="G16" s="21"/>
      <c r="H16" s="21"/>
      <c r="I16" s="21"/>
      <c r="J16" s="21"/>
      <c r="K16" s="21"/>
      <c r="L16" s="21"/>
      <c r="M16" s="21"/>
      <c r="N16" s="21"/>
    </row>
    <row r="17" spans="1:14" x14ac:dyDescent="0.2">
      <c r="A17" s="22"/>
      <c r="B17" s="21"/>
      <c r="C17" s="21"/>
      <c r="D17" s="21"/>
      <c r="E17" s="21"/>
      <c r="F17" s="21"/>
      <c r="G17" s="21"/>
      <c r="H17" s="21"/>
      <c r="I17" s="21"/>
      <c r="J17" s="21"/>
      <c r="K17" s="21"/>
      <c r="L17" s="21"/>
      <c r="M17" s="21"/>
      <c r="N17" s="21"/>
    </row>
    <row r="18" spans="1:14" x14ac:dyDescent="0.2">
      <c r="A18" s="20" t="s">
        <v>58</v>
      </c>
      <c r="B18" s="21"/>
      <c r="C18" s="21"/>
      <c r="D18" s="21"/>
      <c r="E18" s="21"/>
      <c r="F18" s="21"/>
      <c r="G18" s="21"/>
      <c r="H18" s="21"/>
      <c r="I18" s="21"/>
      <c r="J18" s="21"/>
      <c r="K18" s="21"/>
      <c r="L18" s="21"/>
      <c r="M18" s="21"/>
      <c r="N18" s="21"/>
    </row>
    <row r="19" spans="1:14" x14ac:dyDescent="0.2">
      <c r="A19" s="21" t="s">
        <v>59</v>
      </c>
      <c r="B19" s="21"/>
      <c r="C19" s="21"/>
      <c r="D19" s="21"/>
      <c r="E19" s="21"/>
      <c r="F19" s="21"/>
      <c r="G19" s="21"/>
      <c r="H19" s="21"/>
      <c r="I19" s="21"/>
      <c r="J19" s="21"/>
      <c r="K19" s="21"/>
      <c r="L19" s="21"/>
      <c r="M19" s="21"/>
      <c r="N19" s="21"/>
    </row>
    <row r="20" spans="1:14" x14ac:dyDescent="0.2">
      <c r="A20" s="23"/>
      <c r="B20" s="21"/>
      <c r="C20" s="21"/>
      <c r="D20" s="21"/>
      <c r="E20" s="21"/>
      <c r="F20" s="21"/>
      <c r="G20" s="21"/>
      <c r="H20" s="21"/>
      <c r="I20" s="21"/>
      <c r="J20" s="21"/>
      <c r="K20" s="21"/>
      <c r="L20" s="21"/>
      <c r="M20" s="21"/>
      <c r="N20" s="21"/>
    </row>
    <row r="21" spans="1:14" x14ac:dyDescent="0.2">
      <c r="A21" s="20" t="s">
        <v>60</v>
      </c>
      <c r="B21" s="21"/>
      <c r="C21" s="21"/>
      <c r="D21" s="21"/>
      <c r="E21" s="21"/>
      <c r="F21" s="21"/>
      <c r="G21" s="21"/>
      <c r="H21" s="21"/>
      <c r="I21" s="21"/>
      <c r="J21" s="21"/>
      <c r="K21" s="21"/>
      <c r="L21" s="21"/>
      <c r="M21" s="21"/>
      <c r="N21" s="21"/>
    </row>
    <row r="22" spans="1:14" x14ac:dyDescent="0.2">
      <c r="A22" s="24">
        <v>1</v>
      </c>
      <c r="B22" s="21" t="s">
        <v>61</v>
      </c>
      <c r="C22" s="21"/>
      <c r="D22" s="21"/>
      <c r="E22" s="21"/>
      <c r="F22" s="21"/>
      <c r="G22" s="21"/>
      <c r="H22" s="21"/>
      <c r="I22" s="21"/>
      <c r="J22" s="21"/>
      <c r="K22" s="21"/>
      <c r="L22" s="21"/>
      <c r="M22" s="21"/>
      <c r="N22" s="21"/>
    </row>
    <row r="23" spans="1:14" x14ac:dyDescent="0.2">
      <c r="A23" s="25">
        <f>+A22</f>
        <v>1</v>
      </c>
      <c r="B23" s="21" t="s">
        <v>62</v>
      </c>
      <c r="C23" s="21"/>
      <c r="D23" s="21"/>
      <c r="E23" s="21"/>
      <c r="F23" s="21"/>
      <c r="G23" s="21"/>
      <c r="H23" s="21"/>
      <c r="I23" s="21"/>
      <c r="J23" s="21"/>
      <c r="K23" s="21"/>
      <c r="L23" s="21"/>
      <c r="M23" s="21"/>
      <c r="N23" s="21"/>
    </row>
    <row r="24" spans="1:14" x14ac:dyDescent="0.2">
      <c r="A24" s="39">
        <f>+A23+A22</f>
        <v>2</v>
      </c>
      <c r="B24" s="21" t="s">
        <v>63</v>
      </c>
      <c r="C24" s="21"/>
      <c r="D24" s="21"/>
      <c r="E24" s="21"/>
      <c r="F24" s="21"/>
      <c r="G24" s="21"/>
      <c r="H24" s="21"/>
      <c r="I24" s="21"/>
      <c r="J24" s="21"/>
      <c r="K24" s="21"/>
      <c r="L24" s="21"/>
      <c r="M24" s="21"/>
      <c r="N24" s="21"/>
    </row>
    <row r="25" spans="1:14" x14ac:dyDescent="0.2">
      <c r="A25" s="21"/>
      <c r="B25" s="21"/>
      <c r="C25" s="21"/>
      <c r="D25" s="21"/>
      <c r="E25" s="21"/>
      <c r="F25" s="21"/>
      <c r="G25" s="21"/>
      <c r="H25" s="21"/>
      <c r="I25" s="21"/>
      <c r="J25" s="21"/>
      <c r="K25" s="21"/>
      <c r="L25" s="21"/>
      <c r="M25" s="21"/>
      <c r="N25" s="21"/>
    </row>
    <row r="26" spans="1:14" x14ac:dyDescent="0.2">
      <c r="A26" s="26" t="s">
        <v>64</v>
      </c>
      <c r="B26" s="21"/>
      <c r="C26" s="21"/>
      <c r="D26" s="21"/>
      <c r="E26" s="21"/>
      <c r="F26" s="21"/>
      <c r="G26" s="21"/>
      <c r="H26" s="21"/>
      <c r="I26" s="21"/>
      <c r="J26" s="21"/>
      <c r="K26" s="21"/>
      <c r="L26" s="21"/>
      <c r="M26" s="21"/>
      <c r="N26" s="21"/>
    </row>
    <row r="27" spans="1:14" x14ac:dyDescent="0.2">
      <c r="A27" s="22"/>
      <c r="B27" s="21"/>
      <c r="C27" s="21"/>
      <c r="D27" s="21"/>
      <c r="E27" s="21"/>
      <c r="F27" s="21"/>
      <c r="G27" s="21"/>
      <c r="H27" s="21"/>
      <c r="I27" s="21"/>
      <c r="J27" s="21"/>
      <c r="K27" s="21"/>
      <c r="L27" s="21"/>
      <c r="M27" s="21"/>
      <c r="N27" s="21"/>
    </row>
    <row r="28" spans="1:14" x14ac:dyDescent="0.2">
      <c r="A28" s="194" t="s">
        <v>250</v>
      </c>
      <c r="B28" s="194"/>
      <c r="C28" s="194"/>
      <c r="D28" s="194"/>
      <c r="E28" s="194"/>
      <c r="F28" s="194"/>
      <c r="G28" s="194"/>
      <c r="H28" s="194"/>
      <c r="I28" s="194"/>
      <c r="J28" s="194"/>
      <c r="K28" s="194"/>
      <c r="L28" s="194"/>
      <c r="M28" s="194"/>
      <c r="N28" s="194"/>
    </row>
    <row r="29" spans="1:14" x14ac:dyDescent="0.2">
      <c r="A29" s="194"/>
      <c r="B29" s="194"/>
      <c r="C29" s="194"/>
      <c r="D29" s="194"/>
      <c r="E29" s="194"/>
      <c r="F29" s="194"/>
      <c r="G29" s="194"/>
      <c r="H29" s="194"/>
      <c r="I29" s="194"/>
      <c r="J29" s="194"/>
      <c r="K29" s="194"/>
      <c r="L29" s="194"/>
      <c r="M29" s="194"/>
      <c r="N29" s="194"/>
    </row>
    <row r="30" spans="1:14" x14ac:dyDescent="0.2">
      <c r="A30" s="194"/>
      <c r="B30" s="194"/>
      <c r="C30" s="194"/>
      <c r="D30" s="194"/>
      <c r="E30" s="194"/>
      <c r="F30" s="194"/>
      <c r="G30" s="194"/>
      <c r="H30" s="194"/>
      <c r="I30" s="194"/>
      <c r="J30" s="194"/>
      <c r="K30" s="194"/>
      <c r="L30" s="194"/>
      <c r="M30" s="194"/>
      <c r="N30" s="194"/>
    </row>
    <row r="31" spans="1:14" x14ac:dyDescent="0.2">
      <c r="A31" s="194"/>
      <c r="B31" s="194"/>
      <c r="C31" s="194"/>
      <c r="D31" s="194"/>
      <c r="E31" s="194"/>
      <c r="F31" s="194"/>
      <c r="G31" s="194"/>
      <c r="H31" s="194"/>
      <c r="I31" s="194"/>
      <c r="J31" s="194"/>
      <c r="K31" s="194"/>
      <c r="L31" s="194"/>
      <c r="M31" s="194"/>
      <c r="N31" s="194"/>
    </row>
    <row r="32" spans="1:14" x14ac:dyDescent="0.2">
      <c r="A32" s="194"/>
      <c r="B32" s="194"/>
      <c r="C32" s="194"/>
      <c r="D32" s="194"/>
      <c r="E32" s="194"/>
      <c r="F32" s="194"/>
      <c r="G32" s="194"/>
      <c r="H32" s="194"/>
      <c r="I32" s="194"/>
      <c r="J32" s="194"/>
      <c r="K32" s="194"/>
      <c r="L32" s="194"/>
      <c r="M32" s="194"/>
      <c r="N32" s="194"/>
    </row>
    <row r="33" spans="1:14" x14ac:dyDescent="0.2">
      <c r="A33" s="194"/>
      <c r="B33" s="194"/>
      <c r="C33" s="194"/>
      <c r="D33" s="194"/>
      <c r="E33" s="194"/>
      <c r="F33" s="194"/>
      <c r="G33" s="194"/>
      <c r="H33" s="194"/>
      <c r="I33" s="194"/>
      <c r="J33" s="194"/>
      <c r="K33" s="194"/>
      <c r="L33" s="194"/>
      <c r="M33" s="194"/>
      <c r="N33" s="194"/>
    </row>
    <row r="34" spans="1:14" x14ac:dyDescent="0.2">
      <c r="A34" s="194"/>
      <c r="B34" s="194"/>
      <c r="C34" s="194"/>
      <c r="D34" s="194"/>
      <c r="E34" s="194"/>
      <c r="F34" s="194"/>
      <c r="G34" s="194"/>
      <c r="H34" s="194"/>
      <c r="I34" s="194"/>
      <c r="J34" s="194"/>
      <c r="K34" s="194"/>
      <c r="L34" s="194"/>
      <c r="M34" s="194"/>
      <c r="N34" s="194"/>
    </row>
    <row r="35" spans="1:14" x14ac:dyDescent="0.2">
      <c r="A35" s="194"/>
      <c r="B35" s="194"/>
      <c r="C35" s="194"/>
      <c r="D35" s="194"/>
      <c r="E35" s="194"/>
      <c r="F35" s="194"/>
      <c r="G35" s="194"/>
      <c r="H35" s="194"/>
      <c r="I35" s="194"/>
      <c r="J35" s="194"/>
      <c r="K35" s="194"/>
      <c r="L35" s="194"/>
      <c r="M35" s="194"/>
      <c r="N35" s="194"/>
    </row>
    <row r="36" spans="1:14" x14ac:dyDescent="0.2">
      <c r="A36" s="194"/>
      <c r="B36" s="194"/>
      <c r="C36" s="194"/>
      <c r="D36" s="194"/>
      <c r="E36" s="194"/>
      <c r="F36" s="194"/>
      <c r="G36" s="194"/>
      <c r="H36" s="194"/>
      <c r="I36" s="194"/>
      <c r="J36" s="194"/>
      <c r="K36" s="194"/>
      <c r="L36" s="194"/>
      <c r="M36" s="194"/>
      <c r="N36" s="194"/>
    </row>
    <row r="37" spans="1:14" x14ac:dyDescent="0.2">
      <c r="A37" s="194"/>
      <c r="B37" s="194"/>
      <c r="C37" s="194"/>
      <c r="D37" s="194"/>
      <c r="E37" s="194"/>
      <c r="F37" s="194"/>
      <c r="G37" s="194"/>
      <c r="H37" s="194"/>
      <c r="I37" s="194"/>
      <c r="J37" s="194"/>
      <c r="K37" s="194"/>
      <c r="L37" s="194"/>
      <c r="M37" s="194"/>
      <c r="N37" s="194"/>
    </row>
    <row r="38" spans="1:14" x14ac:dyDescent="0.2">
      <c r="A38" s="194"/>
      <c r="B38" s="194"/>
      <c r="C38" s="194"/>
      <c r="D38" s="194"/>
      <c r="E38" s="194"/>
      <c r="F38" s="194"/>
      <c r="G38" s="194"/>
      <c r="H38" s="194"/>
      <c r="I38" s="194"/>
      <c r="J38" s="194"/>
      <c r="K38" s="194"/>
      <c r="L38" s="194"/>
      <c r="M38" s="194"/>
      <c r="N38" s="194"/>
    </row>
    <row r="39" spans="1:14" x14ac:dyDescent="0.2">
      <c r="A39" s="194"/>
      <c r="B39" s="194"/>
      <c r="C39" s="194"/>
      <c r="D39" s="194"/>
      <c r="E39" s="194"/>
      <c r="F39" s="194"/>
      <c r="G39" s="194"/>
      <c r="H39" s="194"/>
      <c r="I39" s="194"/>
      <c r="J39" s="194"/>
      <c r="K39" s="194"/>
      <c r="L39" s="194"/>
      <c r="M39" s="194"/>
      <c r="N39" s="194"/>
    </row>
    <row r="40" spans="1:14" x14ac:dyDescent="0.2">
      <c r="A40" s="194"/>
      <c r="B40" s="194"/>
      <c r="C40" s="194"/>
      <c r="D40" s="194"/>
      <c r="E40" s="194"/>
      <c r="F40" s="194"/>
      <c r="G40" s="194"/>
      <c r="H40" s="194"/>
      <c r="I40" s="194"/>
      <c r="J40" s="194"/>
      <c r="K40" s="194"/>
      <c r="L40" s="194"/>
      <c r="M40" s="194"/>
      <c r="N40" s="194"/>
    </row>
    <row r="41" spans="1:14" x14ac:dyDescent="0.2">
      <c r="A41" s="194"/>
      <c r="B41" s="194"/>
      <c r="C41" s="194"/>
      <c r="D41" s="194"/>
      <c r="E41" s="194"/>
      <c r="F41" s="194"/>
      <c r="G41" s="194"/>
      <c r="H41" s="194"/>
      <c r="I41" s="194"/>
      <c r="J41" s="194"/>
      <c r="K41" s="194"/>
      <c r="L41" s="194"/>
      <c r="M41" s="194"/>
      <c r="N41" s="194"/>
    </row>
    <row r="42" spans="1:14" x14ac:dyDescent="0.2">
      <c r="A42" s="194"/>
      <c r="B42" s="194"/>
      <c r="C42" s="194"/>
      <c r="D42" s="194"/>
      <c r="E42" s="194"/>
      <c r="F42" s="194"/>
      <c r="G42" s="194"/>
      <c r="H42" s="194"/>
      <c r="I42" s="194"/>
      <c r="J42" s="194"/>
      <c r="K42" s="194"/>
      <c r="L42" s="194"/>
      <c r="M42" s="194"/>
      <c r="N42" s="194"/>
    </row>
    <row r="43" spans="1:14" x14ac:dyDescent="0.2">
      <c r="A43" s="194"/>
      <c r="B43" s="194"/>
      <c r="C43" s="194"/>
      <c r="D43" s="194"/>
      <c r="E43" s="194"/>
      <c r="F43" s="194"/>
      <c r="G43" s="194"/>
      <c r="H43" s="194"/>
      <c r="I43" s="194"/>
      <c r="J43" s="194"/>
      <c r="K43" s="194"/>
      <c r="L43" s="194"/>
      <c r="M43" s="194"/>
      <c r="N43" s="194"/>
    </row>
  </sheetData>
  <mergeCells count="3">
    <mergeCell ref="A1:N1"/>
    <mergeCell ref="A3:N3"/>
    <mergeCell ref="A28:N43"/>
  </mergeCells>
  <phoneticPr fontId="0" type="noConversion"/>
  <pageMargins left="0.75" right="0.75" top="1" bottom="1" header="0.5" footer="0.5"/>
  <pageSetup scale="71" fitToHeight="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opLeftCell="A3" zoomScaleNormal="100" workbookViewId="0">
      <selection activeCell="H43" sqref="H43"/>
    </sheetView>
  </sheetViews>
  <sheetFormatPr defaultRowHeight="12.75" x14ac:dyDescent="0.2"/>
  <sheetData>
    <row r="1" spans="1:10" ht="15.75" x14ac:dyDescent="0.25">
      <c r="A1" s="1"/>
      <c r="B1" s="197" t="s">
        <v>0</v>
      </c>
      <c r="C1" s="197"/>
      <c r="D1" s="197"/>
      <c r="E1" s="197"/>
      <c r="F1" s="197"/>
      <c r="G1" s="197"/>
      <c r="H1" s="197"/>
      <c r="I1" s="197"/>
      <c r="J1" s="197"/>
    </row>
    <row r="2" spans="1:10" ht="15.75" x14ac:dyDescent="0.25">
      <c r="A2" s="1"/>
      <c r="B2" s="129"/>
      <c r="C2" s="129"/>
      <c r="D2" s="129"/>
      <c r="E2" s="129"/>
      <c r="F2" s="129" t="s">
        <v>238</v>
      </c>
      <c r="G2" s="129"/>
      <c r="H2" s="129"/>
      <c r="I2" s="129"/>
      <c r="J2" s="129"/>
    </row>
    <row r="3" spans="1:10" ht="15.75" x14ac:dyDescent="0.25">
      <c r="A3" s="1"/>
      <c r="B3" s="197" t="s">
        <v>245</v>
      </c>
      <c r="C3" s="197"/>
      <c r="D3" s="197"/>
      <c r="E3" s="197"/>
      <c r="F3" s="197"/>
      <c r="G3" s="197"/>
      <c r="H3" s="197"/>
      <c r="I3" s="197"/>
      <c r="J3" s="197"/>
    </row>
    <row r="4" spans="1:10" ht="15.75" x14ac:dyDescent="0.25">
      <c r="A4" s="1"/>
      <c r="B4" s="197"/>
      <c r="C4" s="197"/>
      <c r="D4" s="197"/>
      <c r="E4" s="197"/>
      <c r="F4" s="197"/>
      <c r="G4" s="197"/>
      <c r="H4" s="197"/>
      <c r="I4" s="197"/>
      <c r="J4" s="197"/>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ht="15.75" x14ac:dyDescent="0.25">
      <c r="A8" s="2" t="s">
        <v>70</v>
      </c>
      <c r="B8" s="2"/>
      <c r="C8" s="2"/>
      <c r="D8" s="2"/>
      <c r="E8" s="2"/>
      <c r="F8" s="2"/>
      <c r="G8" s="2"/>
      <c r="H8" s="3"/>
      <c r="I8" s="1"/>
      <c r="J8" s="1"/>
    </row>
    <row r="9" spans="1:10" ht="15.75" x14ac:dyDescent="0.25">
      <c r="A9" s="2" t="s">
        <v>1</v>
      </c>
      <c r="B9" s="2"/>
      <c r="C9" s="2"/>
      <c r="D9" s="2"/>
      <c r="E9" s="2"/>
      <c r="F9" s="2"/>
      <c r="G9" s="2"/>
      <c r="H9" s="3"/>
      <c r="I9" s="1"/>
      <c r="J9" s="1"/>
    </row>
    <row r="10" spans="1:10" ht="15.75" x14ac:dyDescent="0.25">
      <c r="A10" s="2"/>
      <c r="B10" s="2"/>
      <c r="C10" s="2"/>
      <c r="D10" s="2"/>
      <c r="E10" s="2"/>
      <c r="F10" s="2"/>
      <c r="G10" s="2"/>
      <c r="H10" s="3"/>
      <c r="I10" s="1"/>
      <c r="J10" s="1"/>
    </row>
    <row r="11" spans="1:10" ht="15.75" x14ac:dyDescent="0.25">
      <c r="A11" s="2" t="s">
        <v>2</v>
      </c>
      <c r="B11" s="2"/>
      <c r="C11" s="2"/>
      <c r="D11" s="2"/>
      <c r="E11" s="2"/>
      <c r="F11" s="2"/>
      <c r="G11" s="2"/>
      <c r="H11" s="3"/>
      <c r="I11" s="1"/>
      <c r="J11" s="1"/>
    </row>
    <row r="12" spans="1:10" ht="15.75" x14ac:dyDescent="0.25">
      <c r="A12" s="2" t="s">
        <v>3</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4</v>
      </c>
      <c r="B14" s="2"/>
      <c r="C14" s="2"/>
      <c r="D14" s="2"/>
      <c r="E14" s="2"/>
      <c r="F14" s="2"/>
      <c r="G14" s="2"/>
      <c r="H14" s="3"/>
      <c r="I14" s="1"/>
      <c r="J14" s="1"/>
    </row>
    <row r="15" spans="1:10" ht="15.75" x14ac:dyDescent="0.25">
      <c r="A15" s="2" t="s">
        <v>5</v>
      </c>
      <c r="B15" s="2"/>
      <c r="C15" s="2"/>
      <c r="D15" s="2"/>
      <c r="E15" s="2"/>
      <c r="F15" s="2"/>
      <c r="G15" s="2"/>
      <c r="H15" s="3"/>
      <c r="I15" s="1"/>
      <c r="J15" s="1"/>
    </row>
    <row r="16" spans="1:10" ht="15.75" x14ac:dyDescent="0.25">
      <c r="A16" s="2" t="s">
        <v>6</v>
      </c>
      <c r="B16" s="2"/>
      <c r="C16" s="2"/>
      <c r="D16" s="2"/>
      <c r="E16" s="2"/>
      <c r="F16" s="2"/>
      <c r="G16" s="2"/>
      <c r="H16" s="3"/>
      <c r="I16" s="1"/>
      <c r="J16" s="1"/>
    </row>
    <row r="17" spans="1:10" ht="15.75" x14ac:dyDescent="0.25">
      <c r="A17" s="2" t="s">
        <v>7</v>
      </c>
      <c r="B17" s="2"/>
      <c r="C17" s="2"/>
      <c r="D17" s="2"/>
      <c r="E17" s="2"/>
      <c r="F17" s="2"/>
      <c r="G17" s="2"/>
      <c r="H17" s="3"/>
      <c r="I17" s="1"/>
      <c r="J17" s="1"/>
    </row>
    <row r="18" spans="1:10" ht="15.75" x14ac:dyDescent="0.25">
      <c r="A18" s="2"/>
      <c r="B18" s="2"/>
      <c r="C18" s="2"/>
      <c r="D18" s="2"/>
      <c r="E18" s="2"/>
      <c r="F18" s="2"/>
      <c r="G18" s="2"/>
      <c r="H18" s="3"/>
      <c r="I18" s="1"/>
      <c r="J18" s="1"/>
    </row>
    <row r="19" spans="1:10" ht="15.75" x14ac:dyDescent="0.25">
      <c r="A19" s="2" t="s">
        <v>8</v>
      </c>
      <c r="B19" s="2"/>
      <c r="C19" s="2"/>
      <c r="D19" s="2"/>
      <c r="E19" s="2"/>
      <c r="F19" s="2"/>
      <c r="G19" s="2"/>
      <c r="H19" s="3"/>
      <c r="I19" s="1"/>
      <c r="J19" s="1"/>
    </row>
    <row r="20" spans="1:10" ht="15.75" x14ac:dyDescent="0.25">
      <c r="A20" s="2" t="s">
        <v>9</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10</v>
      </c>
      <c r="B22" s="2"/>
      <c r="C22" s="2"/>
      <c r="D22" s="2"/>
      <c r="E22" s="2"/>
      <c r="F22" s="2"/>
      <c r="G22" s="2"/>
      <c r="H22" s="3"/>
      <c r="I22" s="1"/>
      <c r="J22" s="1"/>
    </row>
    <row r="23" spans="1:10" ht="15.75" x14ac:dyDescent="0.25">
      <c r="A23" s="2" t="s">
        <v>11</v>
      </c>
      <c r="B23" s="2"/>
      <c r="C23" s="2"/>
      <c r="D23" s="2"/>
      <c r="E23" s="2"/>
      <c r="F23" s="2"/>
      <c r="G23" s="2"/>
      <c r="H23" s="3"/>
      <c r="I23" s="1"/>
      <c r="J23" s="1"/>
    </row>
    <row r="24" spans="1:10" ht="15.75" x14ac:dyDescent="0.25">
      <c r="A24" s="2" t="s">
        <v>100</v>
      </c>
      <c r="B24" s="2"/>
      <c r="C24" s="2"/>
      <c r="D24" s="2"/>
      <c r="E24" s="2"/>
      <c r="F24" s="2"/>
      <c r="G24" s="2"/>
      <c r="H24" s="3"/>
      <c r="I24" s="1"/>
      <c r="J24" s="1"/>
    </row>
    <row r="25" spans="1:10" ht="15.75" x14ac:dyDescent="0.25">
      <c r="A25" s="2" t="s">
        <v>12</v>
      </c>
      <c r="B25" s="2"/>
      <c r="C25" s="2"/>
      <c r="D25" s="2"/>
      <c r="E25" s="2"/>
      <c r="F25" s="2"/>
      <c r="G25" s="4"/>
      <c r="H25" s="3"/>
      <c r="I25" s="1"/>
      <c r="J25" s="1"/>
    </row>
    <row r="26" spans="1:10" ht="15.75" x14ac:dyDescent="0.25">
      <c r="A26" s="2" t="s">
        <v>13</v>
      </c>
      <c r="B26" s="2"/>
      <c r="C26" s="2"/>
      <c r="D26" s="2"/>
      <c r="E26" s="2"/>
      <c r="F26" s="2"/>
      <c r="G26" s="4"/>
      <c r="H26" s="3"/>
      <c r="I26" s="1"/>
      <c r="J26" s="1"/>
    </row>
    <row r="27" spans="1:10" ht="15.75" x14ac:dyDescent="0.25">
      <c r="A27" s="2"/>
      <c r="B27" s="2"/>
      <c r="C27" s="2"/>
      <c r="D27" s="2"/>
      <c r="E27" s="2"/>
      <c r="F27" s="2"/>
      <c r="G27" s="4"/>
      <c r="H27" s="3"/>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ht="15.75" x14ac:dyDescent="0.25">
      <c r="A30" s="5" t="s">
        <v>14</v>
      </c>
      <c r="B30" s="2"/>
      <c r="C30" s="2"/>
      <c r="D30" s="2"/>
      <c r="E30" s="2"/>
      <c r="F30" s="2"/>
      <c r="G30" s="2"/>
      <c r="H30" s="3"/>
      <c r="I30" s="3"/>
      <c r="J30" s="1"/>
    </row>
    <row r="31" spans="1:10" ht="67.5" customHeight="1" x14ac:dyDescent="0.2">
      <c r="A31" s="195" t="s">
        <v>101</v>
      </c>
      <c r="B31" s="196"/>
      <c r="C31" s="196"/>
      <c r="D31" s="196"/>
      <c r="E31" s="196"/>
      <c r="F31" s="196"/>
      <c r="G31" s="196"/>
      <c r="H31" s="196"/>
      <c r="I31" s="196"/>
      <c r="J31" s="196"/>
    </row>
    <row r="32" spans="1:10" x14ac:dyDescent="0.2">
      <c r="A32" s="6"/>
      <c r="B32" s="3"/>
      <c r="C32" s="3"/>
      <c r="D32" s="3"/>
      <c r="E32" s="3"/>
      <c r="F32" s="3"/>
      <c r="G32" s="3"/>
      <c r="H32" s="3"/>
      <c r="I32" s="3"/>
      <c r="J32" s="7"/>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ht="15.75" x14ac:dyDescent="0.25">
      <c r="A35" s="5" t="s">
        <v>15</v>
      </c>
      <c r="B35" s="8" t="s">
        <v>16</v>
      </c>
      <c r="C35" s="9"/>
      <c r="D35" s="2"/>
      <c r="E35" s="2"/>
      <c r="F35" s="1"/>
      <c r="G35" s="1"/>
      <c r="H35" s="1"/>
      <c r="I35" s="1"/>
      <c r="J35" s="1"/>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sheetData>
  <mergeCells count="4">
    <mergeCell ref="A31:J31"/>
    <mergeCell ref="B1:J1"/>
    <mergeCell ref="B3:J3"/>
    <mergeCell ref="B4:J4"/>
  </mergeCells>
  <phoneticPr fontId="0" type="noConversion"/>
  <pageMargins left="0.75" right="0.75" top="1" bottom="1" header="0.5" footer="0.5"/>
  <pageSetup scale="83"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6"/>
  <sheetViews>
    <sheetView showZeros="0" tabSelected="1" zoomScaleNormal="100" workbookViewId="0">
      <selection activeCell="E129" sqref="E129"/>
    </sheetView>
  </sheetViews>
  <sheetFormatPr defaultRowHeight="12.75" x14ac:dyDescent="0.2"/>
  <cols>
    <col min="1" max="1" width="9.140625" style="136"/>
    <col min="2" max="2" width="110.28515625" customWidth="1"/>
    <col min="4" max="4" width="12.28515625" customWidth="1"/>
    <col min="5" max="5" width="13.140625" customWidth="1"/>
    <col min="6" max="6" width="19.85546875" style="64" customWidth="1"/>
  </cols>
  <sheetData>
    <row r="1" spans="1:6" ht="13.5" thickTop="1" x14ac:dyDescent="0.2">
      <c r="A1" s="184" t="s">
        <v>239</v>
      </c>
      <c r="B1" s="185"/>
      <c r="C1" s="185"/>
      <c r="D1" s="185"/>
      <c r="E1" s="185"/>
      <c r="F1" s="186"/>
    </row>
    <row r="2" spans="1:6" x14ac:dyDescent="0.2">
      <c r="A2" s="187"/>
      <c r="B2" s="188"/>
      <c r="C2" s="188"/>
      <c r="D2" s="188"/>
      <c r="E2" s="188"/>
      <c r="F2" s="189"/>
    </row>
    <row r="3" spans="1:6" x14ac:dyDescent="0.2">
      <c r="A3" s="187"/>
      <c r="B3" s="188"/>
      <c r="C3" s="188"/>
      <c r="D3" s="188"/>
      <c r="E3" s="188"/>
      <c r="F3" s="189"/>
    </row>
    <row r="4" spans="1:6" ht="13.5" thickBot="1" x14ac:dyDescent="0.25">
      <c r="A4" s="187"/>
      <c r="B4" s="188"/>
      <c r="C4" s="188"/>
      <c r="D4" s="188"/>
      <c r="E4" s="188"/>
      <c r="F4" s="189"/>
    </row>
    <row r="5" spans="1:6" s="12" customFormat="1" ht="31.5" customHeight="1" thickBot="1" x14ac:dyDescent="0.25">
      <c r="A5" s="10" t="s">
        <v>17</v>
      </c>
      <c r="B5" s="11" t="s">
        <v>18</v>
      </c>
      <c r="C5" s="11" t="s">
        <v>19</v>
      </c>
      <c r="D5" s="11" t="s">
        <v>20</v>
      </c>
      <c r="E5" s="38" t="s">
        <v>69</v>
      </c>
      <c r="F5" s="67" t="s">
        <v>21</v>
      </c>
    </row>
    <row r="6" spans="1:6" x14ac:dyDescent="0.2">
      <c r="A6" s="138">
        <v>1</v>
      </c>
      <c r="B6" s="69" t="s">
        <v>119</v>
      </c>
      <c r="C6" s="48" t="s">
        <v>117</v>
      </c>
      <c r="D6" s="54">
        <v>1</v>
      </c>
      <c r="E6" s="175"/>
      <c r="F6" s="63">
        <f>E6*D6</f>
        <v>0</v>
      </c>
    </row>
    <row r="7" spans="1:6" x14ac:dyDescent="0.2">
      <c r="A7" s="139">
        <v>2</v>
      </c>
      <c r="B7" s="69" t="s">
        <v>120</v>
      </c>
      <c r="C7" s="78" t="s">
        <v>116</v>
      </c>
      <c r="D7" s="82">
        <v>7605</v>
      </c>
      <c r="E7" s="174"/>
      <c r="F7" s="63">
        <f t="shared" ref="F7:F68" si="0">E7*D7</f>
        <v>0</v>
      </c>
    </row>
    <row r="8" spans="1:6" x14ac:dyDescent="0.2">
      <c r="A8" s="139">
        <v>3</v>
      </c>
      <c r="B8" s="68" t="s">
        <v>102</v>
      </c>
      <c r="C8" s="48" t="s">
        <v>116</v>
      </c>
      <c r="D8" s="54">
        <v>7809</v>
      </c>
      <c r="E8" s="174"/>
      <c r="F8" s="63">
        <f t="shared" si="0"/>
        <v>0</v>
      </c>
    </row>
    <row r="9" spans="1:6" x14ac:dyDescent="0.2">
      <c r="A9" s="139">
        <v>4</v>
      </c>
      <c r="B9" s="69" t="s">
        <v>121</v>
      </c>
      <c r="C9" s="78" t="s">
        <v>116</v>
      </c>
      <c r="D9" s="82">
        <v>1098</v>
      </c>
      <c r="E9" s="174"/>
      <c r="F9" s="63">
        <f t="shared" si="0"/>
        <v>0</v>
      </c>
    </row>
    <row r="10" spans="1:6" x14ac:dyDescent="0.2">
      <c r="A10" s="139">
        <v>5</v>
      </c>
      <c r="B10" s="68" t="s">
        <v>231</v>
      </c>
      <c r="C10" s="48" t="s">
        <v>117</v>
      </c>
      <c r="D10" s="54">
        <v>1</v>
      </c>
      <c r="E10" s="174"/>
      <c r="F10" s="63">
        <f t="shared" si="0"/>
        <v>0</v>
      </c>
    </row>
    <row r="11" spans="1:6" x14ac:dyDescent="0.2">
      <c r="A11" s="139">
        <v>6</v>
      </c>
      <c r="B11" s="70" t="s">
        <v>232</v>
      </c>
      <c r="C11" s="45" t="s">
        <v>78</v>
      </c>
      <c r="D11" s="54">
        <v>5</v>
      </c>
      <c r="E11" s="174"/>
      <c r="F11" s="63">
        <f t="shared" si="0"/>
        <v>0</v>
      </c>
    </row>
    <row r="12" spans="1:6" x14ac:dyDescent="0.2">
      <c r="A12" s="139">
        <v>7</v>
      </c>
      <c r="B12" s="69" t="s">
        <v>122</v>
      </c>
      <c r="C12" s="78" t="s">
        <v>78</v>
      </c>
      <c r="D12" s="82">
        <v>1</v>
      </c>
      <c r="E12" s="174"/>
      <c r="F12" s="63">
        <f t="shared" si="0"/>
        <v>0</v>
      </c>
    </row>
    <row r="13" spans="1:6" x14ac:dyDescent="0.2">
      <c r="A13" s="139">
        <v>8</v>
      </c>
      <c r="B13" s="68" t="s">
        <v>123</v>
      </c>
      <c r="C13" s="48" t="s">
        <v>78</v>
      </c>
      <c r="D13" s="54">
        <v>1</v>
      </c>
      <c r="E13" s="174"/>
      <c r="F13" s="63">
        <f t="shared" si="0"/>
        <v>0</v>
      </c>
    </row>
    <row r="14" spans="1:6" x14ac:dyDescent="0.2">
      <c r="A14" s="139">
        <v>9</v>
      </c>
      <c r="B14" s="69" t="s">
        <v>124</v>
      </c>
      <c r="C14" s="78" t="s">
        <v>215</v>
      </c>
      <c r="D14" s="82">
        <v>1</v>
      </c>
      <c r="E14" s="174"/>
      <c r="F14" s="63">
        <f t="shared" si="0"/>
        <v>0</v>
      </c>
    </row>
    <row r="15" spans="1:6" x14ac:dyDescent="0.2">
      <c r="A15" s="139">
        <v>10</v>
      </c>
      <c r="B15" s="69" t="s">
        <v>125</v>
      </c>
      <c r="C15" s="78" t="s">
        <v>78</v>
      </c>
      <c r="D15" s="82">
        <v>1</v>
      </c>
      <c r="E15" s="174"/>
      <c r="F15" s="63">
        <f t="shared" si="0"/>
        <v>0</v>
      </c>
    </row>
    <row r="16" spans="1:6" x14ac:dyDescent="0.2">
      <c r="A16" s="139">
        <v>11</v>
      </c>
      <c r="B16" s="69" t="s">
        <v>126</v>
      </c>
      <c r="C16" s="78" t="s">
        <v>78</v>
      </c>
      <c r="D16" s="82">
        <v>5</v>
      </c>
      <c r="E16" s="174"/>
      <c r="F16" s="63">
        <f t="shared" si="0"/>
        <v>0</v>
      </c>
    </row>
    <row r="17" spans="1:6" ht="12.75" customHeight="1" x14ac:dyDescent="0.2">
      <c r="A17" s="139">
        <v>12</v>
      </c>
      <c r="B17" s="71" t="s">
        <v>127</v>
      </c>
      <c r="C17" s="78" t="s">
        <v>215</v>
      </c>
      <c r="D17" s="78">
        <v>1</v>
      </c>
      <c r="E17" s="174"/>
      <c r="F17" s="63">
        <f t="shared" si="0"/>
        <v>0</v>
      </c>
    </row>
    <row r="18" spans="1:6" x14ac:dyDescent="0.2">
      <c r="A18" s="139">
        <v>13</v>
      </c>
      <c r="B18" s="71" t="s">
        <v>128</v>
      </c>
      <c r="C18" s="78" t="s">
        <v>78</v>
      </c>
      <c r="D18" s="78">
        <v>3</v>
      </c>
      <c r="E18" s="174"/>
      <c r="F18" s="63">
        <f t="shared" si="0"/>
        <v>0</v>
      </c>
    </row>
    <row r="19" spans="1:6" x14ac:dyDescent="0.2">
      <c r="A19" s="139">
        <v>14</v>
      </c>
      <c r="B19" s="71" t="s">
        <v>129</v>
      </c>
      <c r="C19" s="78" t="s">
        <v>78</v>
      </c>
      <c r="D19" s="78">
        <v>7</v>
      </c>
      <c r="E19" s="174"/>
      <c r="F19" s="63">
        <f t="shared" si="0"/>
        <v>0</v>
      </c>
    </row>
    <row r="20" spans="1:6" x14ac:dyDescent="0.2">
      <c r="A20" s="139">
        <v>15</v>
      </c>
      <c r="B20" s="71" t="s">
        <v>130</v>
      </c>
      <c r="C20" s="78" t="s">
        <v>78</v>
      </c>
      <c r="D20" s="78">
        <v>2</v>
      </c>
      <c r="E20" s="174"/>
      <c r="F20" s="63">
        <f t="shared" si="0"/>
        <v>0</v>
      </c>
    </row>
    <row r="21" spans="1:6" x14ac:dyDescent="0.2">
      <c r="A21" s="139">
        <v>16</v>
      </c>
      <c r="B21" s="71" t="s">
        <v>131</v>
      </c>
      <c r="C21" s="78" t="s">
        <v>78</v>
      </c>
      <c r="D21" s="78">
        <v>4</v>
      </c>
      <c r="E21" s="174"/>
      <c r="F21" s="63">
        <f t="shared" si="0"/>
        <v>0</v>
      </c>
    </row>
    <row r="22" spans="1:6" x14ac:dyDescent="0.2">
      <c r="A22" s="139">
        <v>17</v>
      </c>
      <c r="B22" s="71" t="s">
        <v>103</v>
      </c>
      <c r="C22" s="78" t="s">
        <v>78</v>
      </c>
      <c r="D22" s="78">
        <v>25</v>
      </c>
      <c r="E22" s="174"/>
      <c r="F22" s="63">
        <f t="shared" si="0"/>
        <v>0</v>
      </c>
    </row>
    <row r="23" spans="1:6" x14ac:dyDescent="0.2">
      <c r="A23" s="139">
        <v>18</v>
      </c>
      <c r="B23" s="71" t="s">
        <v>104</v>
      </c>
      <c r="C23" s="78" t="s">
        <v>78</v>
      </c>
      <c r="D23" s="78">
        <v>11</v>
      </c>
      <c r="E23" s="174"/>
      <c r="F23" s="63">
        <f t="shared" si="0"/>
        <v>0</v>
      </c>
    </row>
    <row r="24" spans="1:6" ht="12.75" customHeight="1" x14ac:dyDescent="0.2">
      <c r="A24" s="139">
        <v>19</v>
      </c>
      <c r="B24" s="71" t="s">
        <v>132</v>
      </c>
      <c r="C24" s="78" t="s">
        <v>78</v>
      </c>
      <c r="D24" s="78">
        <v>9</v>
      </c>
      <c r="E24" s="174"/>
      <c r="F24" s="63">
        <f t="shared" si="0"/>
        <v>0</v>
      </c>
    </row>
    <row r="25" spans="1:6" x14ac:dyDescent="0.2">
      <c r="A25" s="139">
        <v>20</v>
      </c>
      <c r="B25" s="71" t="s">
        <v>105</v>
      </c>
      <c r="C25" s="78" t="s">
        <v>78</v>
      </c>
      <c r="D25" s="78">
        <v>1</v>
      </c>
      <c r="E25" s="174"/>
      <c r="F25" s="63">
        <f t="shared" si="0"/>
        <v>0</v>
      </c>
    </row>
    <row r="26" spans="1:6" ht="12.75" customHeight="1" x14ac:dyDescent="0.2">
      <c r="A26" s="139">
        <v>21</v>
      </c>
      <c r="B26" s="71" t="s">
        <v>133</v>
      </c>
      <c r="C26" s="78" t="s">
        <v>116</v>
      </c>
      <c r="D26" s="78">
        <v>2240</v>
      </c>
      <c r="E26" s="174"/>
      <c r="F26" s="63">
        <f t="shared" si="0"/>
        <v>0</v>
      </c>
    </row>
    <row r="27" spans="1:6" x14ac:dyDescent="0.2">
      <c r="A27" s="139">
        <v>22</v>
      </c>
      <c r="B27" s="71" t="s">
        <v>134</v>
      </c>
      <c r="C27" s="78" t="s">
        <v>78</v>
      </c>
      <c r="D27" s="78">
        <v>1</v>
      </c>
      <c r="E27" s="174"/>
      <c r="F27" s="63">
        <f t="shared" si="0"/>
        <v>0</v>
      </c>
    </row>
    <row r="28" spans="1:6" x14ac:dyDescent="0.2">
      <c r="A28" s="139">
        <v>23</v>
      </c>
      <c r="B28" s="70" t="s">
        <v>106</v>
      </c>
      <c r="C28" s="45" t="s">
        <v>80</v>
      </c>
      <c r="D28" s="48">
        <v>300</v>
      </c>
      <c r="E28" s="174"/>
      <c r="F28" s="63">
        <f t="shared" si="0"/>
        <v>0</v>
      </c>
    </row>
    <row r="29" spans="1:6" ht="12.75" customHeight="1" x14ac:dyDescent="0.2">
      <c r="A29" s="139">
        <v>24</v>
      </c>
      <c r="B29" s="70" t="s">
        <v>94</v>
      </c>
      <c r="C29" s="45" t="s">
        <v>80</v>
      </c>
      <c r="D29" s="48">
        <v>300</v>
      </c>
      <c r="E29" s="174"/>
      <c r="F29" s="63">
        <f t="shared" si="0"/>
        <v>0</v>
      </c>
    </row>
    <row r="30" spans="1:6" ht="12.75" customHeight="1" x14ac:dyDescent="0.2">
      <c r="A30" s="139">
        <v>25</v>
      </c>
      <c r="B30" s="70" t="s">
        <v>135</v>
      </c>
      <c r="C30" s="45" t="s">
        <v>215</v>
      </c>
      <c r="D30" s="48">
        <v>1</v>
      </c>
      <c r="E30" s="174"/>
      <c r="F30" s="63">
        <f t="shared" si="0"/>
        <v>0</v>
      </c>
    </row>
    <row r="31" spans="1:6" ht="12.75" customHeight="1" x14ac:dyDescent="0.2">
      <c r="A31" s="139">
        <v>26</v>
      </c>
      <c r="B31" s="70" t="s">
        <v>136</v>
      </c>
      <c r="C31" s="45" t="s">
        <v>80</v>
      </c>
      <c r="D31" s="48">
        <v>178</v>
      </c>
      <c r="E31" s="174"/>
      <c r="F31" s="63">
        <f t="shared" si="0"/>
        <v>0</v>
      </c>
    </row>
    <row r="32" spans="1:6" ht="12.75" customHeight="1" x14ac:dyDescent="0.2">
      <c r="A32" s="139">
        <v>27</v>
      </c>
      <c r="B32" s="70" t="s">
        <v>137</v>
      </c>
      <c r="C32" s="45" t="s">
        <v>116</v>
      </c>
      <c r="D32" s="48">
        <v>529985</v>
      </c>
      <c r="E32" s="174"/>
      <c r="F32" s="63">
        <f t="shared" si="0"/>
        <v>0</v>
      </c>
    </row>
    <row r="33" spans="1:6" ht="12.75" customHeight="1" x14ac:dyDescent="0.2">
      <c r="A33" s="139">
        <v>28</v>
      </c>
      <c r="B33" s="70" t="s">
        <v>138</v>
      </c>
      <c r="C33" s="45" t="s">
        <v>78</v>
      </c>
      <c r="D33" s="48">
        <v>108</v>
      </c>
      <c r="E33" s="174"/>
      <c r="F33" s="63">
        <f t="shared" si="0"/>
        <v>0</v>
      </c>
    </row>
    <row r="34" spans="1:6" x14ac:dyDescent="0.2">
      <c r="A34" s="139">
        <v>29</v>
      </c>
      <c r="B34" s="70" t="s">
        <v>139</v>
      </c>
      <c r="C34" s="45" t="s">
        <v>78</v>
      </c>
      <c r="D34" s="48">
        <v>23</v>
      </c>
      <c r="E34" s="174"/>
      <c r="F34" s="63">
        <f t="shared" si="0"/>
        <v>0</v>
      </c>
    </row>
    <row r="35" spans="1:6" x14ac:dyDescent="0.2">
      <c r="A35" s="139">
        <v>30</v>
      </c>
      <c r="B35" s="70" t="s">
        <v>140</v>
      </c>
      <c r="C35" s="45" t="s">
        <v>78</v>
      </c>
      <c r="D35" s="48">
        <v>34</v>
      </c>
      <c r="E35" s="174"/>
      <c r="F35" s="63">
        <f t="shared" si="0"/>
        <v>0</v>
      </c>
    </row>
    <row r="36" spans="1:6" x14ac:dyDescent="0.2">
      <c r="A36" s="139">
        <v>31</v>
      </c>
      <c r="B36" s="70" t="s">
        <v>141</v>
      </c>
      <c r="C36" s="45" t="s">
        <v>78</v>
      </c>
      <c r="D36" s="48">
        <v>6</v>
      </c>
      <c r="E36" s="174"/>
      <c r="F36" s="63">
        <f t="shared" si="0"/>
        <v>0</v>
      </c>
    </row>
    <row r="37" spans="1:6" x14ac:dyDescent="0.2">
      <c r="A37" s="139">
        <v>32</v>
      </c>
      <c r="B37" s="70" t="s">
        <v>142</v>
      </c>
      <c r="C37" s="45" t="s">
        <v>78</v>
      </c>
      <c r="D37" s="48">
        <v>7</v>
      </c>
      <c r="E37" s="174"/>
      <c r="F37" s="63">
        <f t="shared" si="0"/>
        <v>0</v>
      </c>
    </row>
    <row r="38" spans="1:6" x14ac:dyDescent="0.2">
      <c r="A38" s="139">
        <v>33</v>
      </c>
      <c r="B38" s="70" t="s">
        <v>107</v>
      </c>
      <c r="C38" s="45" t="s">
        <v>80</v>
      </c>
      <c r="D38" s="48">
        <v>148</v>
      </c>
      <c r="E38" s="174"/>
      <c r="F38" s="63">
        <f t="shared" si="0"/>
        <v>0</v>
      </c>
    </row>
    <row r="39" spans="1:6" x14ac:dyDescent="0.2">
      <c r="A39" s="139">
        <v>34</v>
      </c>
      <c r="B39" s="70" t="s">
        <v>143</v>
      </c>
      <c r="C39" s="45" t="s">
        <v>80</v>
      </c>
      <c r="D39" s="48">
        <v>694</v>
      </c>
      <c r="E39" s="174"/>
      <c r="F39" s="63">
        <f t="shared" si="0"/>
        <v>0</v>
      </c>
    </row>
    <row r="40" spans="1:6" x14ac:dyDescent="0.2">
      <c r="A40" s="139">
        <v>35</v>
      </c>
      <c r="B40" s="70" t="s">
        <v>144</v>
      </c>
      <c r="C40" s="45" t="s">
        <v>81</v>
      </c>
      <c r="D40" s="48">
        <v>1972</v>
      </c>
      <c r="E40" s="174"/>
      <c r="F40" s="63">
        <f t="shared" si="0"/>
        <v>0</v>
      </c>
    </row>
    <row r="41" spans="1:6" x14ac:dyDescent="0.2">
      <c r="A41" s="139">
        <v>36</v>
      </c>
      <c r="B41" s="70" t="s">
        <v>145</v>
      </c>
      <c r="C41" s="45" t="s">
        <v>81</v>
      </c>
      <c r="D41" s="48">
        <v>4</v>
      </c>
      <c r="E41" s="174"/>
      <c r="F41" s="63">
        <f t="shared" si="0"/>
        <v>0</v>
      </c>
    </row>
    <row r="42" spans="1:6" x14ac:dyDescent="0.2">
      <c r="A42" s="140">
        <v>37</v>
      </c>
      <c r="B42" s="72" t="s">
        <v>146</v>
      </c>
      <c r="C42" s="46" t="s">
        <v>216</v>
      </c>
      <c r="D42" s="46">
        <v>60</v>
      </c>
      <c r="E42" s="177"/>
      <c r="F42" s="63">
        <f t="shared" si="0"/>
        <v>0</v>
      </c>
    </row>
    <row r="43" spans="1:6" x14ac:dyDescent="0.2">
      <c r="A43" s="139">
        <v>38</v>
      </c>
      <c r="B43" s="70" t="s">
        <v>147</v>
      </c>
      <c r="C43" s="45" t="s">
        <v>81</v>
      </c>
      <c r="D43" s="48">
        <v>5478</v>
      </c>
      <c r="E43" s="178"/>
      <c r="F43" s="63">
        <f t="shared" si="0"/>
        <v>0</v>
      </c>
    </row>
    <row r="44" spans="1:6" x14ac:dyDescent="0.2">
      <c r="A44" s="139">
        <v>39</v>
      </c>
      <c r="B44" s="70" t="s">
        <v>148</v>
      </c>
      <c r="C44" s="45" t="s">
        <v>216</v>
      </c>
      <c r="D44" s="48">
        <v>250</v>
      </c>
      <c r="E44" s="174"/>
      <c r="F44" s="63">
        <f t="shared" si="0"/>
        <v>0</v>
      </c>
    </row>
    <row r="45" spans="1:6" x14ac:dyDescent="0.2">
      <c r="A45" s="139">
        <v>40</v>
      </c>
      <c r="B45" s="70" t="s">
        <v>149</v>
      </c>
      <c r="C45" s="45" t="s">
        <v>216</v>
      </c>
      <c r="D45" s="48">
        <v>125</v>
      </c>
      <c r="E45" s="174"/>
      <c r="F45" s="63">
        <f t="shared" si="0"/>
        <v>0</v>
      </c>
    </row>
    <row r="46" spans="1:6" x14ac:dyDescent="0.2">
      <c r="A46" s="139">
        <v>41</v>
      </c>
      <c r="B46" s="70" t="s">
        <v>150</v>
      </c>
      <c r="C46" s="45" t="s">
        <v>216</v>
      </c>
      <c r="D46" s="48">
        <v>614</v>
      </c>
      <c r="E46" s="174"/>
      <c r="F46" s="63">
        <f t="shared" si="0"/>
        <v>0</v>
      </c>
    </row>
    <row r="47" spans="1:6" x14ac:dyDescent="0.2">
      <c r="A47" s="139">
        <v>42</v>
      </c>
      <c r="B47" s="70" t="s">
        <v>151</v>
      </c>
      <c r="C47" s="45" t="s">
        <v>81</v>
      </c>
      <c r="D47" s="48">
        <v>5480</v>
      </c>
      <c r="E47" s="174"/>
      <c r="F47" s="63">
        <f t="shared" si="0"/>
        <v>0</v>
      </c>
    </row>
    <row r="48" spans="1:6" x14ac:dyDescent="0.2">
      <c r="A48" s="139">
        <v>43</v>
      </c>
      <c r="B48" s="70" t="s">
        <v>152</v>
      </c>
      <c r="C48" s="79" t="s">
        <v>80</v>
      </c>
      <c r="D48" s="79">
        <v>12</v>
      </c>
      <c r="E48" s="174"/>
      <c r="F48" s="63">
        <f t="shared" si="0"/>
        <v>0</v>
      </c>
    </row>
    <row r="49" spans="1:6" x14ac:dyDescent="0.2">
      <c r="A49" s="139">
        <v>44</v>
      </c>
      <c r="B49" s="70" t="s">
        <v>153</v>
      </c>
      <c r="C49" s="79" t="s">
        <v>79</v>
      </c>
      <c r="D49" s="48">
        <v>75</v>
      </c>
      <c r="E49" s="174"/>
      <c r="F49" s="63">
        <f t="shared" si="0"/>
        <v>0</v>
      </c>
    </row>
    <row r="50" spans="1:6" x14ac:dyDescent="0.2">
      <c r="A50" s="139">
        <v>45</v>
      </c>
      <c r="B50" s="73" t="s">
        <v>154</v>
      </c>
      <c r="C50" s="45" t="s">
        <v>78</v>
      </c>
      <c r="D50" s="48">
        <v>75</v>
      </c>
      <c r="E50" s="174"/>
      <c r="F50" s="63">
        <f t="shared" si="0"/>
        <v>0</v>
      </c>
    </row>
    <row r="51" spans="1:6" x14ac:dyDescent="0.2">
      <c r="A51" s="139">
        <v>46</v>
      </c>
      <c r="B51" s="73" t="s">
        <v>155</v>
      </c>
      <c r="C51" s="45" t="s">
        <v>79</v>
      </c>
      <c r="D51" s="48">
        <v>2123</v>
      </c>
      <c r="E51" s="174"/>
      <c r="F51" s="63">
        <f t="shared" si="0"/>
        <v>0</v>
      </c>
    </row>
    <row r="52" spans="1:6" x14ac:dyDescent="0.2">
      <c r="A52" s="139">
        <v>47</v>
      </c>
      <c r="B52" s="73" t="s">
        <v>156</v>
      </c>
      <c r="C52" s="45" t="s">
        <v>79</v>
      </c>
      <c r="D52" s="48">
        <v>680</v>
      </c>
      <c r="E52" s="174"/>
      <c r="F52" s="63">
        <f t="shared" si="0"/>
        <v>0</v>
      </c>
    </row>
    <row r="53" spans="1:6" x14ac:dyDescent="0.2">
      <c r="A53" s="139">
        <v>48</v>
      </c>
      <c r="B53" s="73" t="s">
        <v>157</v>
      </c>
      <c r="C53" s="45" t="s">
        <v>79</v>
      </c>
      <c r="D53" s="48">
        <v>409</v>
      </c>
      <c r="E53" s="174"/>
      <c r="F53" s="63">
        <f t="shared" si="0"/>
        <v>0</v>
      </c>
    </row>
    <row r="54" spans="1:6" x14ac:dyDescent="0.2">
      <c r="A54" s="139">
        <v>49</v>
      </c>
      <c r="B54" s="73" t="s">
        <v>158</v>
      </c>
      <c r="C54" s="45" t="s">
        <v>79</v>
      </c>
      <c r="D54" s="48">
        <v>36</v>
      </c>
      <c r="E54" s="174"/>
      <c r="F54" s="63">
        <f t="shared" si="0"/>
        <v>0</v>
      </c>
    </row>
    <row r="55" spans="1:6" x14ac:dyDescent="0.2">
      <c r="A55" s="140">
        <v>50</v>
      </c>
      <c r="B55" s="74" t="s">
        <v>159</v>
      </c>
      <c r="C55" s="46" t="s">
        <v>81</v>
      </c>
      <c r="D55" s="48">
        <v>5424</v>
      </c>
      <c r="E55" s="174"/>
      <c r="F55" s="63">
        <f t="shared" si="0"/>
        <v>0</v>
      </c>
    </row>
    <row r="56" spans="1:6" x14ac:dyDescent="0.2">
      <c r="A56" s="140">
        <v>51</v>
      </c>
      <c r="B56" s="74" t="s">
        <v>160</v>
      </c>
      <c r="C56" s="46" t="s">
        <v>81</v>
      </c>
      <c r="D56" s="48">
        <v>2365</v>
      </c>
      <c r="E56" s="174"/>
      <c r="F56" s="63">
        <f t="shared" si="0"/>
        <v>0</v>
      </c>
    </row>
    <row r="57" spans="1:6" x14ac:dyDescent="0.2">
      <c r="A57" s="140">
        <v>52</v>
      </c>
      <c r="B57" s="74" t="s">
        <v>161</v>
      </c>
      <c r="C57" s="46" t="s">
        <v>81</v>
      </c>
      <c r="D57" s="48">
        <v>174</v>
      </c>
      <c r="E57" s="174"/>
      <c r="F57" s="63">
        <f t="shared" si="0"/>
        <v>0</v>
      </c>
    </row>
    <row r="58" spans="1:6" x14ac:dyDescent="0.2">
      <c r="A58" s="140">
        <v>53</v>
      </c>
      <c r="B58" s="74" t="s">
        <v>162</v>
      </c>
      <c r="C58" s="46" t="s">
        <v>81</v>
      </c>
      <c r="D58" s="48">
        <v>226</v>
      </c>
      <c r="E58" s="174"/>
      <c r="F58" s="63">
        <f t="shared" si="0"/>
        <v>0</v>
      </c>
    </row>
    <row r="59" spans="1:6" x14ac:dyDescent="0.2">
      <c r="A59" s="140">
        <v>54</v>
      </c>
      <c r="B59" s="72" t="s">
        <v>163</v>
      </c>
      <c r="C59" s="46" t="s">
        <v>81</v>
      </c>
      <c r="D59" s="48">
        <v>132</v>
      </c>
      <c r="E59" s="174"/>
      <c r="F59" s="63">
        <f t="shared" si="0"/>
        <v>0</v>
      </c>
    </row>
    <row r="60" spans="1:6" x14ac:dyDescent="0.2">
      <c r="A60" s="140">
        <v>55</v>
      </c>
      <c r="B60" s="72" t="s">
        <v>164</v>
      </c>
      <c r="C60" s="46" t="s">
        <v>78</v>
      </c>
      <c r="D60" s="48">
        <v>1</v>
      </c>
      <c r="E60" s="174"/>
      <c r="F60" s="63">
        <f t="shared" si="0"/>
        <v>0</v>
      </c>
    </row>
    <row r="61" spans="1:6" x14ac:dyDescent="0.2">
      <c r="A61" s="140">
        <v>56</v>
      </c>
      <c r="B61" s="72" t="s">
        <v>165</v>
      </c>
      <c r="C61" s="46" t="s">
        <v>78</v>
      </c>
      <c r="D61" s="48">
        <v>1</v>
      </c>
      <c r="E61" s="174"/>
      <c r="F61" s="63">
        <f t="shared" si="0"/>
        <v>0</v>
      </c>
    </row>
    <row r="62" spans="1:6" x14ac:dyDescent="0.2">
      <c r="A62" s="140">
        <v>57</v>
      </c>
      <c r="B62" s="72" t="s">
        <v>166</v>
      </c>
      <c r="C62" s="46" t="s">
        <v>79</v>
      </c>
      <c r="D62" s="48">
        <v>306</v>
      </c>
      <c r="E62" s="174"/>
      <c r="F62" s="63">
        <f t="shared" si="0"/>
        <v>0</v>
      </c>
    </row>
    <row r="63" spans="1:6" x14ac:dyDescent="0.2">
      <c r="A63" s="140">
        <v>58</v>
      </c>
      <c r="B63" s="72" t="s">
        <v>167</v>
      </c>
      <c r="C63" s="46" t="s">
        <v>78</v>
      </c>
      <c r="D63" s="48">
        <v>2</v>
      </c>
      <c r="E63" s="174"/>
      <c r="F63" s="63">
        <f t="shared" si="0"/>
        <v>0</v>
      </c>
    </row>
    <row r="64" spans="1:6" x14ac:dyDescent="0.2">
      <c r="A64" s="140">
        <v>59</v>
      </c>
      <c r="B64" s="72" t="s">
        <v>168</v>
      </c>
      <c r="C64" s="46" t="s">
        <v>78</v>
      </c>
      <c r="D64" s="48">
        <v>4</v>
      </c>
      <c r="E64" s="174"/>
      <c r="F64" s="63">
        <f t="shared" si="0"/>
        <v>0</v>
      </c>
    </row>
    <row r="65" spans="1:6" x14ac:dyDescent="0.2">
      <c r="A65" s="140">
        <v>60</v>
      </c>
      <c r="B65" s="72" t="s">
        <v>169</v>
      </c>
      <c r="C65" s="46" t="s">
        <v>79</v>
      </c>
      <c r="D65" s="48">
        <v>72</v>
      </c>
      <c r="E65" s="174"/>
      <c r="F65" s="63">
        <f t="shared" si="0"/>
        <v>0</v>
      </c>
    </row>
    <row r="66" spans="1:6" x14ac:dyDescent="0.2">
      <c r="A66" s="140">
        <v>61</v>
      </c>
      <c r="B66" s="72" t="s">
        <v>170</v>
      </c>
      <c r="C66" s="46" t="s">
        <v>79</v>
      </c>
      <c r="D66" s="48">
        <v>29</v>
      </c>
      <c r="E66" s="174"/>
      <c r="F66" s="63">
        <f t="shared" si="0"/>
        <v>0</v>
      </c>
    </row>
    <row r="67" spans="1:6" x14ac:dyDescent="0.2">
      <c r="A67" s="139">
        <v>62</v>
      </c>
      <c r="B67" s="73" t="s">
        <v>171</v>
      </c>
      <c r="C67" s="79" t="s">
        <v>81</v>
      </c>
      <c r="D67" s="48">
        <v>1674</v>
      </c>
      <c r="E67" s="174"/>
      <c r="F67" s="63">
        <f t="shared" si="0"/>
        <v>0</v>
      </c>
    </row>
    <row r="68" spans="1:6" x14ac:dyDescent="0.2">
      <c r="A68" s="140">
        <v>63</v>
      </c>
      <c r="B68" s="74" t="s">
        <v>172</v>
      </c>
      <c r="C68" s="46" t="s">
        <v>215</v>
      </c>
      <c r="D68" s="48">
        <v>1</v>
      </c>
      <c r="E68" s="174"/>
      <c r="F68" s="63">
        <f t="shared" si="0"/>
        <v>0</v>
      </c>
    </row>
    <row r="69" spans="1:6" x14ac:dyDescent="0.2">
      <c r="A69" s="140">
        <v>64</v>
      </c>
      <c r="B69" s="74" t="s">
        <v>173</v>
      </c>
      <c r="C69" s="46" t="s">
        <v>79</v>
      </c>
      <c r="D69" s="48">
        <v>281</v>
      </c>
      <c r="E69" s="174"/>
      <c r="F69" s="63">
        <f t="shared" ref="F69:F120" si="1">E69*D69</f>
        <v>0</v>
      </c>
    </row>
    <row r="70" spans="1:6" x14ac:dyDescent="0.2">
      <c r="A70" s="140">
        <v>65</v>
      </c>
      <c r="B70" s="74" t="s">
        <v>174</v>
      </c>
      <c r="C70" s="46" t="s">
        <v>79</v>
      </c>
      <c r="D70" s="48">
        <v>977</v>
      </c>
      <c r="E70" s="174"/>
      <c r="F70" s="63">
        <f t="shared" si="1"/>
        <v>0</v>
      </c>
    </row>
    <row r="71" spans="1:6" x14ac:dyDescent="0.2">
      <c r="A71" s="140">
        <v>66</v>
      </c>
      <c r="B71" s="74" t="s">
        <v>175</v>
      </c>
      <c r="C71" s="46" t="s">
        <v>81</v>
      </c>
      <c r="D71" s="48">
        <v>5743</v>
      </c>
      <c r="E71" s="174"/>
      <c r="F71" s="63">
        <f t="shared" si="1"/>
        <v>0</v>
      </c>
    </row>
    <row r="72" spans="1:6" x14ac:dyDescent="0.2">
      <c r="A72" s="140">
        <v>67</v>
      </c>
      <c r="B72" s="74" t="s">
        <v>176</v>
      </c>
      <c r="C72" s="46" t="s">
        <v>81</v>
      </c>
      <c r="D72" s="48">
        <v>2174</v>
      </c>
      <c r="E72" s="174"/>
      <c r="F72" s="63">
        <f t="shared" si="1"/>
        <v>0</v>
      </c>
    </row>
    <row r="73" spans="1:6" x14ac:dyDescent="0.2">
      <c r="A73" s="140">
        <v>68</v>
      </c>
      <c r="B73" s="72" t="s">
        <v>177</v>
      </c>
      <c r="C73" s="46" t="s">
        <v>217</v>
      </c>
      <c r="D73" s="48">
        <v>1</v>
      </c>
      <c r="E73" s="174"/>
      <c r="F73" s="63">
        <f t="shared" si="1"/>
        <v>0</v>
      </c>
    </row>
    <row r="74" spans="1:6" x14ac:dyDescent="0.2">
      <c r="A74" s="140">
        <v>69</v>
      </c>
      <c r="B74" s="74" t="s">
        <v>178</v>
      </c>
      <c r="C74" s="46" t="s">
        <v>79</v>
      </c>
      <c r="D74" s="48">
        <v>657</v>
      </c>
      <c r="E74" s="174"/>
      <c r="F74" s="63">
        <f t="shared" si="1"/>
        <v>0</v>
      </c>
    </row>
    <row r="75" spans="1:6" x14ac:dyDescent="0.2">
      <c r="A75" s="140">
        <v>70</v>
      </c>
      <c r="B75" s="74" t="s">
        <v>179</v>
      </c>
      <c r="C75" s="46" t="s">
        <v>79</v>
      </c>
      <c r="D75" s="48">
        <v>287</v>
      </c>
      <c r="E75" s="174"/>
      <c r="F75" s="63">
        <f t="shared" si="1"/>
        <v>0</v>
      </c>
    </row>
    <row r="76" spans="1:6" x14ac:dyDescent="0.2">
      <c r="A76" s="140">
        <v>71</v>
      </c>
      <c r="B76" s="74" t="s">
        <v>180</v>
      </c>
      <c r="C76" s="46" t="s">
        <v>79</v>
      </c>
      <c r="D76" s="48">
        <v>48</v>
      </c>
      <c r="E76" s="174"/>
      <c r="F76" s="63">
        <f t="shared" si="1"/>
        <v>0</v>
      </c>
    </row>
    <row r="77" spans="1:6" x14ac:dyDescent="0.2">
      <c r="A77" s="140">
        <v>72</v>
      </c>
      <c r="B77" s="74" t="s">
        <v>181</v>
      </c>
      <c r="C77" s="46" t="s">
        <v>78</v>
      </c>
      <c r="D77" s="48">
        <v>5</v>
      </c>
      <c r="E77" s="174"/>
      <c r="F77" s="63">
        <f t="shared" si="1"/>
        <v>0</v>
      </c>
    </row>
    <row r="78" spans="1:6" x14ac:dyDescent="0.2">
      <c r="A78" s="140">
        <v>73</v>
      </c>
      <c r="B78" s="74" t="s">
        <v>182</v>
      </c>
      <c r="C78" s="46" t="s">
        <v>78</v>
      </c>
      <c r="D78" s="48">
        <v>4</v>
      </c>
      <c r="E78" s="174"/>
      <c r="F78" s="63">
        <f t="shared" si="1"/>
        <v>0</v>
      </c>
    </row>
    <row r="79" spans="1:6" x14ac:dyDescent="0.2">
      <c r="A79" s="140">
        <v>74</v>
      </c>
      <c r="B79" s="74" t="s">
        <v>183</v>
      </c>
      <c r="C79" s="46" t="s">
        <v>78</v>
      </c>
      <c r="D79" s="48">
        <v>12</v>
      </c>
      <c r="E79" s="174"/>
      <c r="F79" s="63">
        <f t="shared" si="1"/>
        <v>0</v>
      </c>
    </row>
    <row r="80" spans="1:6" x14ac:dyDescent="0.2">
      <c r="A80" s="140">
        <v>75</v>
      </c>
      <c r="B80" s="74" t="s">
        <v>184</v>
      </c>
      <c r="C80" s="46" t="s">
        <v>78</v>
      </c>
      <c r="D80" s="48">
        <v>2</v>
      </c>
      <c r="E80" s="174"/>
      <c r="F80" s="63">
        <f t="shared" si="1"/>
        <v>0</v>
      </c>
    </row>
    <row r="81" spans="1:6" x14ac:dyDescent="0.2">
      <c r="A81" s="140">
        <v>76</v>
      </c>
      <c r="B81" s="74" t="s">
        <v>185</v>
      </c>
      <c r="C81" s="46" t="s">
        <v>78</v>
      </c>
      <c r="D81" s="48">
        <v>1</v>
      </c>
      <c r="E81" s="174"/>
      <c r="F81" s="63">
        <f t="shared" si="1"/>
        <v>0</v>
      </c>
    </row>
    <row r="82" spans="1:6" x14ac:dyDescent="0.2">
      <c r="A82" s="140">
        <v>77</v>
      </c>
      <c r="B82" s="74" t="s">
        <v>186</v>
      </c>
      <c r="C82" s="46" t="s">
        <v>78</v>
      </c>
      <c r="D82" s="48">
        <v>1</v>
      </c>
      <c r="E82" s="176"/>
      <c r="F82" s="63">
        <f t="shared" si="1"/>
        <v>0</v>
      </c>
    </row>
    <row r="83" spans="1:6" x14ac:dyDescent="0.2">
      <c r="A83" s="140">
        <v>78</v>
      </c>
      <c r="B83" s="74" t="s">
        <v>187</v>
      </c>
      <c r="C83" s="78" t="s">
        <v>215</v>
      </c>
      <c r="D83" s="78">
        <v>1</v>
      </c>
      <c r="E83" s="179"/>
      <c r="F83" s="63">
        <f t="shared" si="1"/>
        <v>0</v>
      </c>
    </row>
    <row r="84" spans="1:6" x14ac:dyDescent="0.2">
      <c r="A84" s="140">
        <v>79</v>
      </c>
      <c r="B84" s="71" t="s">
        <v>247</v>
      </c>
      <c r="C84" s="45" t="s">
        <v>79</v>
      </c>
      <c r="D84" s="54">
        <v>30</v>
      </c>
      <c r="E84" s="180"/>
      <c r="F84" s="63">
        <f t="shared" si="1"/>
        <v>0</v>
      </c>
    </row>
    <row r="85" spans="1:6" x14ac:dyDescent="0.2">
      <c r="A85" s="140">
        <v>80</v>
      </c>
      <c r="B85" s="70" t="s">
        <v>248</v>
      </c>
      <c r="C85" s="80" t="s">
        <v>79</v>
      </c>
      <c r="D85" s="78">
        <v>710</v>
      </c>
      <c r="E85" s="180"/>
      <c r="F85" s="63">
        <f t="shared" si="1"/>
        <v>0</v>
      </c>
    </row>
    <row r="86" spans="1:6" x14ac:dyDescent="0.2">
      <c r="A86" s="140">
        <v>81</v>
      </c>
      <c r="B86" s="72" t="s">
        <v>249</v>
      </c>
      <c r="C86" s="46" t="s">
        <v>117</v>
      </c>
      <c r="D86" s="48">
        <v>1</v>
      </c>
      <c r="E86" s="180"/>
      <c r="F86" s="63">
        <f t="shared" si="1"/>
        <v>0</v>
      </c>
    </row>
    <row r="87" spans="1:6" x14ac:dyDescent="0.2">
      <c r="A87" s="140">
        <v>82</v>
      </c>
      <c r="B87" s="75" t="s">
        <v>188</v>
      </c>
      <c r="C87" s="46" t="s">
        <v>79</v>
      </c>
      <c r="D87" s="48">
        <v>55</v>
      </c>
      <c r="E87" s="180"/>
      <c r="F87" s="63">
        <f t="shared" si="1"/>
        <v>0</v>
      </c>
    </row>
    <row r="88" spans="1:6" x14ac:dyDescent="0.2">
      <c r="A88" s="140">
        <v>83</v>
      </c>
      <c r="B88" s="72" t="s">
        <v>189</v>
      </c>
      <c r="C88" s="46" t="s">
        <v>79</v>
      </c>
      <c r="D88" s="48">
        <v>488</v>
      </c>
      <c r="E88" s="180"/>
      <c r="F88" s="63">
        <f t="shared" si="1"/>
        <v>0</v>
      </c>
    </row>
    <row r="89" spans="1:6" x14ac:dyDescent="0.2">
      <c r="A89" s="140">
        <v>84</v>
      </c>
      <c r="B89" s="72" t="s">
        <v>190</v>
      </c>
      <c r="C89" s="46" t="s">
        <v>79</v>
      </c>
      <c r="D89" s="48">
        <v>330</v>
      </c>
      <c r="E89" s="180"/>
      <c r="F89" s="63">
        <f t="shared" si="1"/>
        <v>0</v>
      </c>
    </row>
    <row r="90" spans="1:6" x14ac:dyDescent="0.2">
      <c r="A90" s="140">
        <v>85</v>
      </c>
      <c r="B90" s="73" t="s">
        <v>191</v>
      </c>
      <c r="C90" s="46" t="s">
        <v>117</v>
      </c>
      <c r="D90" s="48">
        <v>1</v>
      </c>
      <c r="E90" s="180"/>
      <c r="F90" s="63">
        <f t="shared" si="1"/>
        <v>0</v>
      </c>
    </row>
    <row r="91" spans="1:6" x14ac:dyDescent="0.2">
      <c r="A91" s="140">
        <v>86</v>
      </c>
      <c r="B91" s="73" t="s">
        <v>192</v>
      </c>
      <c r="C91" s="46" t="s">
        <v>117</v>
      </c>
      <c r="D91" s="48">
        <v>1</v>
      </c>
      <c r="E91" s="180"/>
      <c r="F91" s="63">
        <f t="shared" si="1"/>
        <v>0</v>
      </c>
    </row>
    <row r="92" spans="1:6" x14ac:dyDescent="0.2">
      <c r="A92" s="140">
        <v>87</v>
      </c>
      <c r="B92" s="73" t="s">
        <v>193</v>
      </c>
      <c r="C92" s="46" t="s">
        <v>215</v>
      </c>
      <c r="D92" s="48">
        <v>1</v>
      </c>
      <c r="E92" s="180"/>
      <c r="F92" s="63">
        <f t="shared" si="1"/>
        <v>0</v>
      </c>
    </row>
    <row r="93" spans="1:6" x14ac:dyDescent="0.2">
      <c r="A93" s="140">
        <v>88</v>
      </c>
      <c r="B93" s="73" t="s">
        <v>194</v>
      </c>
      <c r="C93" s="46" t="s">
        <v>79</v>
      </c>
      <c r="D93" s="46">
        <v>2567</v>
      </c>
      <c r="E93" s="180"/>
      <c r="F93" s="63">
        <f t="shared" si="1"/>
        <v>0</v>
      </c>
    </row>
    <row r="94" spans="1:6" x14ac:dyDescent="0.2">
      <c r="A94" s="140">
        <v>89</v>
      </c>
      <c r="B94" s="73" t="s">
        <v>195</v>
      </c>
      <c r="C94" s="46" t="s">
        <v>79</v>
      </c>
      <c r="D94" s="46">
        <v>256</v>
      </c>
      <c r="E94" s="180"/>
      <c r="F94" s="63">
        <f t="shared" si="1"/>
        <v>0</v>
      </c>
    </row>
    <row r="95" spans="1:6" x14ac:dyDescent="0.2">
      <c r="A95" s="140">
        <v>90</v>
      </c>
      <c r="B95" s="73" t="s">
        <v>196</v>
      </c>
      <c r="C95" s="46" t="s">
        <v>79</v>
      </c>
      <c r="D95" s="48">
        <v>175</v>
      </c>
      <c r="E95" s="180"/>
      <c r="F95" s="63">
        <f t="shared" si="1"/>
        <v>0</v>
      </c>
    </row>
    <row r="96" spans="1:6" x14ac:dyDescent="0.2">
      <c r="A96" s="139">
        <v>91</v>
      </c>
      <c r="B96" s="71" t="s">
        <v>233</v>
      </c>
      <c r="C96" s="46" t="s">
        <v>78</v>
      </c>
      <c r="D96" s="48">
        <v>1</v>
      </c>
      <c r="E96" s="180"/>
      <c r="F96" s="63">
        <f t="shared" si="1"/>
        <v>0</v>
      </c>
    </row>
    <row r="97" spans="1:6" x14ac:dyDescent="0.2">
      <c r="A97" s="140">
        <v>92</v>
      </c>
      <c r="B97" s="72" t="s">
        <v>197</v>
      </c>
      <c r="C97" s="46" t="s">
        <v>79</v>
      </c>
      <c r="D97" s="48">
        <v>1640</v>
      </c>
      <c r="E97" s="180"/>
      <c r="F97" s="63">
        <f t="shared" si="1"/>
        <v>0</v>
      </c>
    </row>
    <row r="98" spans="1:6" x14ac:dyDescent="0.2">
      <c r="A98" s="140">
        <v>93</v>
      </c>
      <c r="B98" s="72" t="s">
        <v>198</v>
      </c>
      <c r="C98" s="46" t="s">
        <v>79</v>
      </c>
      <c r="D98" s="48">
        <v>330</v>
      </c>
      <c r="E98" s="180"/>
      <c r="F98" s="63">
        <f t="shared" si="1"/>
        <v>0</v>
      </c>
    </row>
    <row r="99" spans="1:6" x14ac:dyDescent="0.2">
      <c r="A99" s="140">
        <v>94</v>
      </c>
      <c r="B99" s="72" t="s">
        <v>199</v>
      </c>
      <c r="C99" s="46" t="s">
        <v>79</v>
      </c>
      <c r="D99" s="48">
        <v>520</v>
      </c>
      <c r="E99" s="180"/>
      <c r="F99" s="63">
        <f t="shared" si="1"/>
        <v>0</v>
      </c>
    </row>
    <row r="100" spans="1:6" x14ac:dyDescent="0.2">
      <c r="A100" s="140">
        <v>95</v>
      </c>
      <c r="B100" s="72" t="s">
        <v>108</v>
      </c>
      <c r="C100" s="46" t="s">
        <v>78</v>
      </c>
      <c r="D100" s="48">
        <v>7</v>
      </c>
      <c r="E100" s="180"/>
      <c r="F100" s="63">
        <f t="shared" si="1"/>
        <v>0</v>
      </c>
    </row>
    <row r="101" spans="1:6" x14ac:dyDescent="0.2">
      <c r="A101" s="140">
        <v>96</v>
      </c>
      <c r="B101" s="72" t="s">
        <v>200</v>
      </c>
      <c r="C101" s="46" t="s">
        <v>78</v>
      </c>
      <c r="D101" s="48">
        <v>1</v>
      </c>
      <c r="E101" s="180"/>
      <c r="F101" s="63">
        <f t="shared" si="1"/>
        <v>0</v>
      </c>
    </row>
    <row r="102" spans="1:6" x14ac:dyDescent="0.2">
      <c r="A102" s="140">
        <v>97</v>
      </c>
      <c r="B102" s="73" t="s">
        <v>201</v>
      </c>
      <c r="C102" s="46" t="s">
        <v>78</v>
      </c>
      <c r="D102" s="48">
        <v>10</v>
      </c>
      <c r="E102" s="177"/>
      <c r="F102" s="63">
        <f t="shared" si="1"/>
        <v>0</v>
      </c>
    </row>
    <row r="103" spans="1:6" x14ac:dyDescent="0.2">
      <c r="A103" s="140">
        <v>98</v>
      </c>
      <c r="B103" s="73" t="s">
        <v>202</v>
      </c>
      <c r="C103" s="46" t="s">
        <v>78</v>
      </c>
      <c r="D103" s="48">
        <v>27</v>
      </c>
      <c r="E103" s="174"/>
      <c r="F103" s="63">
        <f t="shared" si="1"/>
        <v>0</v>
      </c>
    </row>
    <row r="104" spans="1:6" x14ac:dyDescent="0.2">
      <c r="A104" s="140">
        <v>99</v>
      </c>
      <c r="B104" s="73" t="s">
        <v>203</v>
      </c>
      <c r="C104" s="46" t="s">
        <v>78</v>
      </c>
      <c r="D104" s="48">
        <v>8</v>
      </c>
      <c r="E104" s="174"/>
      <c r="F104" s="63">
        <f t="shared" si="1"/>
        <v>0</v>
      </c>
    </row>
    <row r="105" spans="1:6" x14ac:dyDescent="0.2">
      <c r="A105" s="140">
        <v>100</v>
      </c>
      <c r="B105" s="73" t="s">
        <v>204</v>
      </c>
      <c r="C105" s="46" t="s">
        <v>78</v>
      </c>
      <c r="D105" s="48">
        <v>2</v>
      </c>
      <c r="E105" s="174"/>
      <c r="F105" s="63">
        <f t="shared" si="1"/>
        <v>0</v>
      </c>
    </row>
    <row r="106" spans="1:6" x14ac:dyDescent="0.2">
      <c r="A106" s="140">
        <v>101</v>
      </c>
      <c r="B106" s="73" t="s">
        <v>205</v>
      </c>
      <c r="C106" s="46" t="s">
        <v>78</v>
      </c>
      <c r="D106" s="48">
        <v>1</v>
      </c>
      <c r="E106" s="174"/>
      <c r="F106" s="63">
        <f t="shared" si="1"/>
        <v>0</v>
      </c>
    </row>
    <row r="107" spans="1:6" x14ac:dyDescent="0.2">
      <c r="A107" s="140">
        <v>102</v>
      </c>
      <c r="B107" s="73" t="s">
        <v>206</v>
      </c>
      <c r="C107" s="46" t="s">
        <v>79</v>
      </c>
      <c r="D107" s="48">
        <v>1560</v>
      </c>
      <c r="E107" s="174"/>
      <c r="F107" s="63">
        <f t="shared" si="1"/>
        <v>0</v>
      </c>
    </row>
    <row r="108" spans="1:6" x14ac:dyDescent="0.2">
      <c r="A108" s="140">
        <v>103</v>
      </c>
      <c r="B108" s="73" t="s">
        <v>207</v>
      </c>
      <c r="C108" s="46" t="s">
        <v>79</v>
      </c>
      <c r="D108" s="48">
        <v>640</v>
      </c>
      <c r="E108" s="174"/>
      <c r="F108" s="63">
        <f t="shared" si="1"/>
        <v>0</v>
      </c>
    </row>
    <row r="109" spans="1:6" x14ac:dyDescent="0.2">
      <c r="A109" s="140">
        <v>104</v>
      </c>
      <c r="B109" s="73" t="s">
        <v>208</v>
      </c>
      <c r="C109" s="46" t="s">
        <v>79</v>
      </c>
      <c r="D109" s="48">
        <v>5900</v>
      </c>
      <c r="E109" s="174"/>
      <c r="F109" s="63">
        <f t="shared" si="1"/>
        <v>0</v>
      </c>
    </row>
    <row r="110" spans="1:6" x14ac:dyDescent="0.2">
      <c r="A110" s="140">
        <v>105</v>
      </c>
      <c r="B110" s="73" t="s">
        <v>209</v>
      </c>
      <c r="C110" s="46" t="s">
        <v>79</v>
      </c>
      <c r="D110" s="48">
        <v>600</v>
      </c>
      <c r="E110" s="174"/>
      <c r="F110" s="63">
        <f t="shared" si="1"/>
        <v>0</v>
      </c>
    </row>
    <row r="111" spans="1:6" x14ac:dyDescent="0.2">
      <c r="A111" s="140">
        <v>106</v>
      </c>
      <c r="B111" s="73" t="s">
        <v>110</v>
      </c>
      <c r="C111" s="46" t="s">
        <v>116</v>
      </c>
      <c r="D111" s="48">
        <v>40</v>
      </c>
      <c r="E111" s="174"/>
      <c r="F111" s="63">
        <f t="shared" si="1"/>
        <v>0</v>
      </c>
    </row>
    <row r="112" spans="1:6" x14ac:dyDescent="0.2">
      <c r="A112" s="140">
        <v>107</v>
      </c>
      <c r="B112" s="73" t="s">
        <v>111</v>
      </c>
      <c r="C112" s="46" t="s">
        <v>79</v>
      </c>
      <c r="D112" s="48">
        <v>84</v>
      </c>
      <c r="E112" s="174"/>
      <c r="F112" s="63">
        <f t="shared" si="1"/>
        <v>0</v>
      </c>
    </row>
    <row r="113" spans="1:6" x14ac:dyDescent="0.2">
      <c r="A113" s="140">
        <v>108</v>
      </c>
      <c r="B113" s="72" t="s">
        <v>210</v>
      </c>
      <c r="C113" s="45" t="s">
        <v>79</v>
      </c>
      <c r="D113" s="48">
        <v>3613</v>
      </c>
      <c r="E113" s="174"/>
      <c r="F113" s="63">
        <f t="shared" si="1"/>
        <v>0</v>
      </c>
    </row>
    <row r="114" spans="1:6" x14ac:dyDescent="0.2">
      <c r="A114" s="140">
        <v>109</v>
      </c>
      <c r="B114" s="72" t="s">
        <v>211</v>
      </c>
      <c r="C114" s="45" t="s">
        <v>79</v>
      </c>
      <c r="D114" s="54">
        <v>1054</v>
      </c>
      <c r="E114" s="174"/>
      <c r="F114" s="63">
        <f t="shared" si="1"/>
        <v>0</v>
      </c>
    </row>
    <row r="115" spans="1:6" x14ac:dyDescent="0.2">
      <c r="A115" s="140">
        <v>110</v>
      </c>
      <c r="B115" s="72" t="s">
        <v>212</v>
      </c>
      <c r="C115" s="81" t="s">
        <v>78</v>
      </c>
      <c r="D115" s="84">
        <v>7</v>
      </c>
      <c r="E115" s="174"/>
      <c r="F115" s="63">
        <f t="shared" si="1"/>
        <v>0</v>
      </c>
    </row>
    <row r="116" spans="1:6" x14ac:dyDescent="0.2">
      <c r="A116" s="140">
        <v>111</v>
      </c>
      <c r="B116" s="72" t="s">
        <v>213</v>
      </c>
      <c r="C116" s="45" t="s">
        <v>215</v>
      </c>
      <c r="D116" s="54">
        <v>1</v>
      </c>
      <c r="E116" s="174"/>
      <c r="F116" s="181">
        <f t="shared" si="1"/>
        <v>0</v>
      </c>
    </row>
    <row r="117" spans="1:6" x14ac:dyDescent="0.2">
      <c r="A117" s="139">
        <v>112</v>
      </c>
      <c r="B117" s="70" t="s">
        <v>112</v>
      </c>
      <c r="C117" s="45" t="s">
        <v>78</v>
      </c>
      <c r="D117" s="54">
        <v>1</v>
      </c>
      <c r="E117" s="174"/>
      <c r="F117" s="181">
        <f t="shared" si="1"/>
        <v>0</v>
      </c>
    </row>
    <row r="118" spans="1:6" x14ac:dyDescent="0.2">
      <c r="A118" s="139">
        <v>113</v>
      </c>
      <c r="B118" s="70" t="s">
        <v>95</v>
      </c>
      <c r="C118" s="45" t="s">
        <v>88</v>
      </c>
      <c r="D118" s="54">
        <v>1</v>
      </c>
      <c r="E118" s="174">
        <v>35000</v>
      </c>
      <c r="F118" s="181">
        <f t="shared" si="1"/>
        <v>35000</v>
      </c>
    </row>
    <row r="119" spans="1:6" x14ac:dyDescent="0.2">
      <c r="A119" s="139">
        <v>114</v>
      </c>
      <c r="B119" s="76" t="s">
        <v>113</v>
      </c>
      <c r="C119" s="45" t="s">
        <v>215</v>
      </c>
      <c r="D119" s="54">
        <v>1</v>
      </c>
      <c r="E119" s="174"/>
      <c r="F119" s="181">
        <f t="shared" si="1"/>
        <v>0</v>
      </c>
    </row>
    <row r="120" spans="1:6" ht="13.5" thickBot="1" x14ac:dyDescent="0.25">
      <c r="A120" s="141">
        <v>115</v>
      </c>
      <c r="B120" s="77" t="s">
        <v>214</v>
      </c>
      <c r="C120" s="49" t="s">
        <v>96</v>
      </c>
      <c r="D120" s="55">
        <v>1</v>
      </c>
      <c r="E120" s="182"/>
      <c r="F120" s="203">
        <f t="shared" si="1"/>
        <v>0</v>
      </c>
    </row>
    <row r="121" spans="1:6" ht="14.25" thickTop="1" thickBot="1" x14ac:dyDescent="0.25">
      <c r="F121" s="204">
        <f>SUM(F6:F120)</f>
        <v>35000</v>
      </c>
    </row>
    <row r="122" spans="1:6" ht="17.25" thickTop="1" thickBot="1" x14ac:dyDescent="0.25">
      <c r="A122" s="190" t="s">
        <v>218</v>
      </c>
      <c r="B122" s="190"/>
      <c r="C122" s="190"/>
      <c r="D122" s="190"/>
      <c r="E122" s="190"/>
    </row>
    <row r="123" spans="1:6" ht="15" x14ac:dyDescent="0.2">
      <c r="A123" s="85"/>
      <c r="B123" s="86"/>
      <c r="C123" s="108"/>
      <c r="D123" s="109"/>
      <c r="E123" s="87"/>
      <c r="F123" s="104"/>
    </row>
    <row r="124" spans="1:6" ht="24.75" thickBot="1" x14ac:dyDescent="0.25">
      <c r="A124" s="96"/>
      <c r="B124" s="88" t="s">
        <v>68</v>
      </c>
      <c r="C124" s="105" t="s">
        <v>19</v>
      </c>
      <c r="D124" s="105" t="s">
        <v>20</v>
      </c>
      <c r="E124" s="106" t="s">
        <v>69</v>
      </c>
      <c r="F124" s="107" t="s">
        <v>21</v>
      </c>
    </row>
    <row r="125" spans="1:6" x14ac:dyDescent="0.2">
      <c r="A125" s="143">
        <v>116</v>
      </c>
      <c r="B125" s="94" t="s">
        <v>135</v>
      </c>
      <c r="C125" s="95" t="s">
        <v>215</v>
      </c>
      <c r="D125" s="78">
        <v>1</v>
      </c>
      <c r="E125" s="78"/>
      <c r="F125" s="66">
        <f>E125*D125</f>
        <v>0</v>
      </c>
    </row>
    <row r="126" spans="1:6" x14ac:dyDescent="0.2">
      <c r="A126" s="144">
        <v>117</v>
      </c>
      <c r="B126" s="89" t="s">
        <v>219</v>
      </c>
      <c r="C126" s="90" t="s">
        <v>215</v>
      </c>
      <c r="D126" s="90">
        <v>1</v>
      </c>
      <c r="E126" s="90"/>
      <c r="F126" s="66">
        <f t="shared" ref="F126:F133" si="2">E126*D126</f>
        <v>0</v>
      </c>
    </row>
    <row r="127" spans="1:6" x14ac:dyDescent="0.2">
      <c r="A127" s="144">
        <v>118</v>
      </c>
      <c r="B127" s="91" t="s">
        <v>220</v>
      </c>
      <c r="C127" s="90" t="s">
        <v>215</v>
      </c>
      <c r="D127" s="90">
        <v>1</v>
      </c>
      <c r="E127" s="90"/>
      <c r="F127" s="66">
        <f t="shared" si="2"/>
        <v>0</v>
      </c>
    </row>
    <row r="128" spans="1:6" x14ac:dyDescent="0.2">
      <c r="A128" s="144">
        <v>119</v>
      </c>
      <c r="B128" s="70" t="s">
        <v>138</v>
      </c>
      <c r="C128" s="45" t="s">
        <v>78</v>
      </c>
      <c r="D128" s="48">
        <v>6</v>
      </c>
      <c r="E128" s="54"/>
      <c r="F128" s="66">
        <f t="shared" si="2"/>
        <v>0</v>
      </c>
    </row>
    <row r="129" spans="1:6" x14ac:dyDescent="0.2">
      <c r="A129" s="144">
        <v>120</v>
      </c>
      <c r="B129" s="70" t="s">
        <v>140</v>
      </c>
      <c r="C129" s="45" t="s">
        <v>78</v>
      </c>
      <c r="D129" s="48">
        <v>23</v>
      </c>
      <c r="E129" s="48"/>
      <c r="F129" s="66">
        <f t="shared" si="2"/>
        <v>0</v>
      </c>
    </row>
    <row r="130" spans="1:6" x14ac:dyDescent="0.2">
      <c r="A130" s="144">
        <v>121</v>
      </c>
      <c r="B130" s="70" t="s">
        <v>137</v>
      </c>
      <c r="C130" s="45" t="s">
        <v>116</v>
      </c>
      <c r="D130" s="48">
        <v>96284</v>
      </c>
      <c r="E130" s="48"/>
      <c r="F130" s="66">
        <f t="shared" si="2"/>
        <v>0</v>
      </c>
    </row>
    <row r="131" spans="1:6" x14ac:dyDescent="0.2">
      <c r="A131" s="144">
        <v>122</v>
      </c>
      <c r="B131" s="92" t="s">
        <v>221</v>
      </c>
      <c r="C131" s="84" t="s">
        <v>215</v>
      </c>
      <c r="D131" s="54">
        <v>3</v>
      </c>
      <c r="E131" s="48"/>
      <c r="F131" s="66">
        <f t="shared" si="2"/>
        <v>0</v>
      </c>
    </row>
    <row r="132" spans="1:6" x14ac:dyDescent="0.2">
      <c r="A132" s="144">
        <v>123</v>
      </c>
      <c r="B132" s="72" t="s">
        <v>199</v>
      </c>
      <c r="C132" s="46" t="s">
        <v>79</v>
      </c>
      <c r="D132" s="48">
        <v>800</v>
      </c>
      <c r="E132" s="48"/>
      <c r="F132" s="66">
        <f t="shared" si="2"/>
        <v>0</v>
      </c>
    </row>
    <row r="133" spans="1:6" ht="13.5" thickBot="1" x14ac:dyDescent="0.25">
      <c r="A133" s="145">
        <v>124</v>
      </c>
      <c r="B133" s="93" t="s">
        <v>222</v>
      </c>
      <c r="C133" s="57" t="s">
        <v>79</v>
      </c>
      <c r="D133" s="56">
        <v>2400</v>
      </c>
      <c r="E133" s="56"/>
      <c r="F133" s="66">
        <f t="shared" si="2"/>
        <v>0</v>
      </c>
    </row>
    <row r="134" spans="1:6" ht="13.5" thickBot="1" x14ac:dyDescent="0.25">
      <c r="A134" s="53"/>
      <c r="B134" s="172" t="s">
        <v>240</v>
      </c>
      <c r="C134" s="53"/>
      <c r="D134" s="52"/>
      <c r="E134" s="171"/>
      <c r="F134" s="173">
        <f>SUM(F125:F133)</f>
        <v>0</v>
      </c>
    </row>
    <row r="136" spans="1:6" ht="16.5" thickBot="1" x14ac:dyDescent="0.25">
      <c r="A136" s="191" t="s">
        <v>223</v>
      </c>
      <c r="B136" s="191"/>
      <c r="C136" s="191"/>
      <c r="D136" s="191"/>
      <c r="E136" s="191"/>
    </row>
    <row r="137" spans="1:6" ht="24.75" thickBot="1" x14ac:dyDescent="0.25">
      <c r="A137" s="101"/>
      <c r="B137" s="102" t="s">
        <v>68</v>
      </c>
      <c r="C137" s="11" t="s">
        <v>19</v>
      </c>
      <c r="D137" s="11" t="s">
        <v>20</v>
      </c>
      <c r="E137" s="38" t="s">
        <v>69</v>
      </c>
      <c r="F137" s="103" t="s">
        <v>21</v>
      </c>
    </row>
    <row r="138" spans="1:6" ht="13.5" thickBot="1" x14ac:dyDescent="0.25">
      <c r="A138" s="131">
        <v>125</v>
      </c>
      <c r="B138" s="98" t="s">
        <v>224</v>
      </c>
      <c r="C138" s="99" t="s">
        <v>215</v>
      </c>
      <c r="D138" s="99">
        <v>1</v>
      </c>
      <c r="E138" s="97"/>
      <c r="F138" s="100">
        <f>E138*D138</f>
        <v>0</v>
      </c>
    </row>
    <row r="139" spans="1:6" ht="13.5" thickBot="1" x14ac:dyDescent="0.25">
      <c r="A139" s="53"/>
      <c r="B139" s="172" t="s">
        <v>241</v>
      </c>
      <c r="C139" s="53"/>
      <c r="D139" s="52"/>
      <c r="E139" s="171"/>
      <c r="F139" s="173">
        <f>SUM(F138)</f>
        <v>0</v>
      </c>
    </row>
    <row r="140" spans="1:6" ht="16.5" thickBot="1" x14ac:dyDescent="0.25">
      <c r="A140" s="191" t="s">
        <v>225</v>
      </c>
      <c r="B140" s="191"/>
      <c r="C140" s="191"/>
      <c r="D140" s="191"/>
      <c r="E140" s="191"/>
    </row>
    <row r="141" spans="1:6" ht="24.75" thickBot="1" x14ac:dyDescent="0.25">
      <c r="A141" s="101"/>
      <c r="B141" s="102" t="s">
        <v>68</v>
      </c>
      <c r="C141" s="11" t="s">
        <v>19</v>
      </c>
      <c r="D141" s="11" t="s">
        <v>20</v>
      </c>
      <c r="E141" s="38" t="s">
        <v>69</v>
      </c>
      <c r="F141" s="103" t="s">
        <v>21</v>
      </c>
    </row>
    <row r="142" spans="1:6" x14ac:dyDescent="0.2">
      <c r="A142" s="132">
        <v>126</v>
      </c>
      <c r="B142" s="62" t="s">
        <v>226</v>
      </c>
      <c r="C142" s="110" t="s">
        <v>78</v>
      </c>
      <c r="D142" s="111">
        <v>2</v>
      </c>
      <c r="E142" s="59"/>
      <c r="F142" s="115">
        <f>E142*D142</f>
        <v>0</v>
      </c>
    </row>
    <row r="143" spans="1:6" x14ac:dyDescent="0.2">
      <c r="A143" s="136">
        <v>127</v>
      </c>
      <c r="B143" s="98" t="s">
        <v>120</v>
      </c>
      <c r="C143" s="112" t="s">
        <v>116</v>
      </c>
      <c r="D143" s="82">
        <v>1789</v>
      </c>
      <c r="E143" s="58"/>
      <c r="F143" s="63">
        <f t="shared" ref="F143:F145" si="3">E143*D143</f>
        <v>0</v>
      </c>
    </row>
    <row r="144" spans="1:6" x14ac:dyDescent="0.2">
      <c r="A144" s="133">
        <v>128</v>
      </c>
      <c r="B144" s="51" t="s">
        <v>107</v>
      </c>
      <c r="C144" s="45" t="s">
        <v>80</v>
      </c>
      <c r="D144" s="48">
        <v>22</v>
      </c>
      <c r="E144" s="58"/>
      <c r="F144" s="63">
        <f t="shared" si="3"/>
        <v>0</v>
      </c>
    </row>
    <row r="145" spans="1:11" ht="13.5" thickBot="1" x14ac:dyDescent="0.25">
      <c r="A145" s="134">
        <v>129</v>
      </c>
      <c r="B145" s="116" t="s">
        <v>156</v>
      </c>
      <c r="C145" s="113" t="s">
        <v>79</v>
      </c>
      <c r="D145" s="114">
        <v>99</v>
      </c>
      <c r="E145" s="60"/>
      <c r="F145" s="65">
        <f t="shared" si="3"/>
        <v>0</v>
      </c>
    </row>
    <row r="146" spans="1:11" ht="13.5" thickBot="1" x14ac:dyDescent="0.25">
      <c r="A146" s="53"/>
      <c r="B146" s="172" t="s">
        <v>242</v>
      </c>
      <c r="C146" s="53"/>
      <c r="D146" s="52"/>
      <c r="E146" s="171"/>
      <c r="F146" s="173">
        <f>SUM(F142:F145)</f>
        <v>0</v>
      </c>
    </row>
    <row r="148" spans="1:11" s="118" customFormat="1" ht="16.5" customHeight="1" thickBot="1" x14ac:dyDescent="0.25">
      <c r="A148" s="191" t="s">
        <v>227</v>
      </c>
      <c r="B148" s="191"/>
      <c r="C148" s="191"/>
      <c r="D148" s="191"/>
      <c r="E148" s="191"/>
      <c r="F148" s="117"/>
      <c r="G148" s="201"/>
      <c r="I148" s="119"/>
      <c r="K148" s="120"/>
    </row>
    <row r="149" spans="1:11" ht="24.75" thickBot="1" x14ac:dyDescent="0.25">
      <c r="A149" s="101"/>
      <c r="B149" s="102" t="s">
        <v>68</v>
      </c>
      <c r="C149" s="11" t="s">
        <v>19</v>
      </c>
      <c r="D149" s="11" t="s">
        <v>20</v>
      </c>
      <c r="E149" s="38" t="s">
        <v>69</v>
      </c>
      <c r="F149" s="103" t="s">
        <v>21</v>
      </c>
      <c r="G149" s="146"/>
    </row>
    <row r="150" spans="1:11" ht="13.5" thickBot="1" x14ac:dyDescent="0.25">
      <c r="A150" s="135">
        <v>130</v>
      </c>
      <c r="B150" s="121" t="s">
        <v>228</v>
      </c>
      <c r="C150" s="122" t="s">
        <v>215</v>
      </c>
      <c r="D150" s="123">
        <v>1</v>
      </c>
      <c r="E150" s="124"/>
      <c r="F150" s="125">
        <f>E150*D150</f>
        <v>0</v>
      </c>
    </row>
    <row r="151" spans="1:11" ht="13.5" thickBot="1" x14ac:dyDescent="0.25">
      <c r="A151" s="53"/>
      <c r="B151" s="172" t="s">
        <v>243</v>
      </c>
      <c r="C151" s="53"/>
      <c r="D151" s="52"/>
      <c r="E151" s="171"/>
      <c r="F151" s="173">
        <f>SUM(F150)</f>
        <v>0</v>
      </c>
    </row>
    <row r="153" spans="1:11" s="118" customFormat="1" ht="16.5" thickBot="1" x14ac:dyDescent="0.25">
      <c r="A153" s="183" t="s">
        <v>229</v>
      </c>
      <c r="B153" s="183"/>
      <c r="C153" s="183"/>
      <c r="D153" s="183"/>
      <c r="E153" s="183"/>
      <c r="F153" s="126"/>
      <c r="G153" s="202"/>
      <c r="I153" s="119"/>
      <c r="K153" s="120"/>
    </row>
    <row r="154" spans="1:11" ht="24.75" thickBot="1" x14ac:dyDescent="0.25">
      <c r="A154" s="101"/>
      <c r="B154" s="102" t="s">
        <v>68</v>
      </c>
      <c r="C154" s="11" t="s">
        <v>19</v>
      </c>
      <c r="D154" s="11" t="s">
        <v>20</v>
      </c>
      <c r="E154" s="38" t="s">
        <v>69</v>
      </c>
      <c r="F154" s="103" t="s">
        <v>21</v>
      </c>
      <c r="G154" s="146"/>
    </row>
    <row r="155" spans="1:11" ht="13.5" thickBot="1" x14ac:dyDescent="0.25">
      <c r="A155" s="135">
        <v>131</v>
      </c>
      <c r="B155" s="127" t="s">
        <v>230</v>
      </c>
      <c r="C155" s="122" t="s">
        <v>116</v>
      </c>
      <c r="D155" s="123">
        <v>1800</v>
      </c>
      <c r="E155" s="124"/>
      <c r="F155" s="125">
        <f>E155*D155</f>
        <v>0</v>
      </c>
    </row>
    <row r="156" spans="1:11" ht="13.5" thickBot="1" x14ac:dyDescent="0.25">
      <c r="A156" s="53"/>
      <c r="B156" s="172" t="s">
        <v>244</v>
      </c>
      <c r="C156" s="53"/>
      <c r="D156" s="52"/>
      <c r="E156" s="171"/>
      <c r="F156" s="173">
        <f>SUM(F155)</f>
        <v>0</v>
      </c>
    </row>
  </sheetData>
  <sheetProtection selectLockedCells="1"/>
  <mergeCells count="6">
    <mergeCell ref="A153:E153"/>
    <mergeCell ref="A1:F4"/>
    <mergeCell ref="A122:E122"/>
    <mergeCell ref="A136:E136"/>
    <mergeCell ref="A140:E140"/>
    <mergeCell ref="A148:E148"/>
  </mergeCells>
  <phoneticPr fontId="0" type="noConversion"/>
  <pageMargins left="0.7" right="0.7" top="0.75" bottom="0.75" header="0.3" footer="0.3"/>
  <pageSetup scale="53" fitToHeight="0" orientation="portrait" r:id="rId1"/>
  <headerFooter alignWithMargins="0">
    <oddFooter>&amp;CP - &amp;P+2.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S71"/>
  <sheetViews>
    <sheetView showZeros="0" topLeftCell="A13" zoomScaleNormal="100" workbookViewId="0">
      <selection activeCell="M16" sqref="M16"/>
    </sheetView>
  </sheetViews>
  <sheetFormatPr defaultRowHeight="12.75" x14ac:dyDescent="0.2"/>
  <cols>
    <col min="13" max="13" width="25.28515625" customWidth="1"/>
  </cols>
  <sheetData>
    <row r="1" spans="1:13" ht="15" x14ac:dyDescent="0.2">
      <c r="A1" s="13"/>
      <c r="B1" s="13"/>
      <c r="C1" s="13"/>
      <c r="D1" s="13"/>
      <c r="E1" s="13"/>
      <c r="F1" s="13"/>
      <c r="G1" s="13"/>
      <c r="H1" s="13"/>
      <c r="I1" s="13"/>
      <c r="J1" s="13"/>
      <c r="K1" s="13"/>
      <c r="L1" s="13"/>
      <c r="M1" s="13"/>
    </row>
    <row r="2" spans="1:13" ht="15" x14ac:dyDescent="0.2">
      <c r="A2" s="13"/>
      <c r="B2" s="13"/>
      <c r="C2" s="13"/>
      <c r="D2" s="13"/>
      <c r="E2" s="13"/>
      <c r="F2" s="13"/>
      <c r="G2" s="13"/>
      <c r="H2" s="13"/>
      <c r="I2" s="13"/>
      <c r="J2" s="13"/>
      <c r="K2" s="13"/>
      <c r="L2" s="13"/>
      <c r="M2" s="13"/>
    </row>
    <row r="3" spans="1:13" ht="15.75" x14ac:dyDescent="0.25">
      <c r="A3" s="14" t="s">
        <v>23</v>
      </c>
      <c r="B3" s="15"/>
      <c r="C3" s="16"/>
      <c r="D3" s="17"/>
      <c r="E3" s="15"/>
      <c r="F3" s="15"/>
      <c r="G3" s="15"/>
      <c r="H3" s="18"/>
      <c r="I3" s="18"/>
      <c r="J3" s="15"/>
      <c r="K3" s="15"/>
      <c r="L3" s="15"/>
      <c r="M3" s="47">
        <f>'BID FORM'!F121</f>
        <v>35000</v>
      </c>
    </row>
    <row r="4" spans="1:13" ht="15.75" x14ac:dyDescent="0.25">
      <c r="A4" s="14"/>
      <c r="B4" s="15"/>
      <c r="C4" s="16"/>
      <c r="D4" s="17"/>
      <c r="E4" s="15"/>
      <c r="F4" s="15"/>
      <c r="G4" s="15"/>
      <c r="H4" s="18"/>
      <c r="I4" s="18"/>
      <c r="J4" s="15"/>
      <c r="K4" s="15"/>
      <c r="L4" s="15"/>
      <c r="M4" s="17" t="s">
        <v>24</v>
      </c>
    </row>
    <row r="5" spans="1:13" ht="15.75" x14ac:dyDescent="0.25">
      <c r="A5" s="14" t="s">
        <v>97</v>
      </c>
      <c r="B5" s="15"/>
      <c r="C5" s="16"/>
      <c r="D5" s="17"/>
      <c r="E5" s="15"/>
      <c r="F5" s="15"/>
      <c r="G5" s="15"/>
      <c r="H5" s="18"/>
      <c r="I5" s="18"/>
      <c r="J5" s="15"/>
      <c r="K5" s="15"/>
      <c r="L5" s="15"/>
      <c r="M5" s="47">
        <f>'BID FORM'!F134</f>
        <v>0</v>
      </c>
    </row>
    <row r="6" spans="1:13" ht="15.75" x14ac:dyDescent="0.25">
      <c r="A6" s="14"/>
      <c r="B6" s="15"/>
      <c r="C6" s="16"/>
      <c r="D6" s="17"/>
      <c r="E6" s="15"/>
      <c r="F6" s="15"/>
      <c r="G6" s="15"/>
      <c r="H6" s="18"/>
      <c r="I6" s="18"/>
      <c r="J6" s="15"/>
      <c r="K6" s="15"/>
      <c r="L6" s="15"/>
      <c r="M6" s="17" t="s">
        <v>24</v>
      </c>
    </row>
    <row r="7" spans="1:13" ht="15.75" x14ac:dyDescent="0.25">
      <c r="A7" s="14" t="s">
        <v>98</v>
      </c>
      <c r="B7" s="15"/>
      <c r="C7" s="16"/>
      <c r="D7" s="17"/>
      <c r="E7" s="15"/>
      <c r="F7" s="15"/>
      <c r="G7" s="15"/>
      <c r="H7" s="18"/>
      <c r="I7" s="18"/>
      <c r="J7" s="15"/>
      <c r="K7" s="15"/>
      <c r="L7" s="15"/>
      <c r="M7" s="47">
        <f>'BID FORM'!F139</f>
        <v>0</v>
      </c>
    </row>
    <row r="8" spans="1:13" ht="15.75" x14ac:dyDescent="0.25">
      <c r="A8" s="14"/>
      <c r="B8" s="15"/>
      <c r="C8" s="16"/>
      <c r="D8" s="17"/>
      <c r="E8" s="15"/>
      <c r="F8" s="15"/>
      <c r="G8" s="15"/>
      <c r="H8" s="18"/>
      <c r="I8" s="18"/>
      <c r="J8" s="15"/>
      <c r="K8" s="15"/>
      <c r="L8" s="15"/>
      <c r="M8" s="17" t="s">
        <v>24</v>
      </c>
    </row>
    <row r="9" spans="1:13" ht="15.75" x14ac:dyDescent="0.25">
      <c r="A9" s="14" t="s">
        <v>99</v>
      </c>
      <c r="B9" s="15"/>
      <c r="C9" s="16"/>
      <c r="D9" s="17"/>
      <c r="E9" s="15"/>
      <c r="F9" s="15"/>
      <c r="G9" s="15"/>
      <c r="H9" s="18"/>
      <c r="I9" s="18"/>
      <c r="J9" s="15"/>
      <c r="K9" s="15"/>
      <c r="L9" s="15"/>
      <c r="M9" s="47">
        <f>'BID FORM'!F146</f>
        <v>0</v>
      </c>
    </row>
    <row r="10" spans="1:13" ht="15.75" x14ac:dyDescent="0.25">
      <c r="A10" s="14"/>
      <c r="B10" s="15"/>
      <c r="C10" s="16"/>
      <c r="D10" s="17"/>
      <c r="E10" s="15"/>
      <c r="F10" s="15"/>
      <c r="G10" s="15"/>
      <c r="H10" s="18"/>
      <c r="I10" s="18"/>
      <c r="J10" s="15"/>
      <c r="K10" s="15"/>
      <c r="L10" s="15"/>
      <c r="M10" s="17" t="s">
        <v>24</v>
      </c>
    </row>
    <row r="11" spans="1:13" ht="15.75" x14ac:dyDescent="0.25">
      <c r="A11" s="14" t="s">
        <v>115</v>
      </c>
      <c r="B11" s="15"/>
      <c r="C11" s="16"/>
      <c r="D11" s="17"/>
      <c r="E11" s="15"/>
      <c r="F11" s="15"/>
      <c r="G11" s="15"/>
      <c r="H11" s="18"/>
      <c r="I11" s="18"/>
      <c r="J11" s="15"/>
      <c r="K11" s="15"/>
      <c r="L11" s="15"/>
      <c r="M11" s="47">
        <f>'BID FORM'!F151</f>
        <v>0</v>
      </c>
    </row>
    <row r="12" spans="1:13" ht="15.75" x14ac:dyDescent="0.25">
      <c r="A12" s="14"/>
      <c r="B12" s="15"/>
      <c r="C12" s="16"/>
      <c r="D12" s="17"/>
      <c r="E12" s="15"/>
      <c r="F12" s="15"/>
      <c r="G12" s="15"/>
      <c r="H12" s="18"/>
      <c r="I12" s="18"/>
      <c r="J12" s="15"/>
      <c r="K12" s="15"/>
      <c r="L12" s="15"/>
      <c r="M12" s="17" t="s">
        <v>24</v>
      </c>
    </row>
    <row r="13" spans="1:13" ht="15.75" x14ac:dyDescent="0.25">
      <c r="A13" s="14" t="s">
        <v>114</v>
      </c>
      <c r="B13" s="15"/>
      <c r="C13" s="16"/>
      <c r="D13" s="17"/>
      <c r="E13" s="15"/>
      <c r="F13" s="15"/>
      <c r="G13" s="15"/>
      <c r="H13" s="18"/>
      <c r="I13" s="18"/>
      <c r="J13" s="15"/>
      <c r="K13" s="15"/>
      <c r="L13" s="15"/>
      <c r="M13" s="47">
        <f>'BID FORM'!F156</f>
        <v>0</v>
      </c>
    </row>
    <row r="14" spans="1:13" ht="15.75" x14ac:dyDescent="0.25">
      <c r="A14" s="14"/>
      <c r="B14" s="15"/>
      <c r="C14" s="16"/>
      <c r="D14" s="17"/>
      <c r="E14" s="15"/>
      <c r="F14" s="15"/>
      <c r="G14" s="15"/>
      <c r="H14" s="18"/>
      <c r="I14" s="18"/>
      <c r="J14" s="15"/>
      <c r="K14" s="15"/>
      <c r="L14" s="15"/>
      <c r="M14" s="17" t="s">
        <v>24</v>
      </c>
    </row>
    <row r="15" spans="1:13" ht="15.75" x14ac:dyDescent="0.25">
      <c r="A15" s="14" t="s">
        <v>118</v>
      </c>
      <c r="B15" s="15"/>
      <c r="C15" s="16"/>
      <c r="D15" s="17"/>
      <c r="E15" s="15"/>
      <c r="F15" s="15"/>
      <c r="G15" s="15"/>
      <c r="H15" s="18"/>
      <c r="I15" s="18"/>
      <c r="J15" s="15"/>
      <c r="K15" s="15"/>
      <c r="L15" s="15"/>
      <c r="M15" s="47">
        <f>SUM(M3,M5,M7,M9,M11,M13)</f>
        <v>35000</v>
      </c>
    </row>
    <row r="16" spans="1:13" ht="15.75" x14ac:dyDescent="0.25">
      <c r="A16" s="14"/>
      <c r="B16" s="15"/>
      <c r="C16" s="16"/>
      <c r="D16" s="17"/>
      <c r="E16" s="15"/>
      <c r="F16" s="15"/>
      <c r="G16" s="15"/>
      <c r="H16" s="18"/>
      <c r="I16" s="18"/>
      <c r="J16" s="15"/>
      <c r="K16" s="15"/>
      <c r="L16" s="15"/>
      <c r="M16" s="17" t="s">
        <v>24</v>
      </c>
    </row>
    <row r="17" spans="1:13" ht="16.5" thickBot="1" x14ac:dyDescent="0.3">
      <c r="A17" s="30"/>
      <c r="B17" s="31"/>
      <c r="C17" s="32"/>
      <c r="D17" s="33"/>
      <c r="E17" s="31"/>
      <c r="F17" s="31"/>
      <c r="G17" s="31"/>
      <c r="H17" s="34"/>
      <c r="I17" s="34"/>
      <c r="J17" s="31"/>
      <c r="K17" s="31"/>
      <c r="L17" s="31"/>
      <c r="M17" s="33"/>
    </row>
    <row r="18" spans="1:13" ht="15.75" x14ac:dyDescent="0.25">
      <c r="A18" s="14"/>
      <c r="B18" s="15"/>
      <c r="C18" s="16"/>
      <c r="D18" s="17"/>
      <c r="E18" s="15"/>
      <c r="F18" s="15"/>
      <c r="G18" s="15"/>
      <c r="H18" s="18"/>
      <c r="I18" s="18"/>
      <c r="J18" s="15"/>
      <c r="K18" s="15"/>
      <c r="L18" s="15"/>
      <c r="M18" s="17"/>
    </row>
    <row r="19" spans="1:13" ht="15.75" x14ac:dyDescent="0.25">
      <c r="A19" s="15" t="s">
        <v>25</v>
      </c>
      <c r="B19" s="15"/>
      <c r="C19" s="15"/>
      <c r="D19" s="15"/>
      <c r="E19" s="18"/>
      <c r="F19" s="18"/>
      <c r="G19" s="15"/>
      <c r="H19" s="15"/>
      <c r="I19" s="15"/>
      <c r="J19" s="15"/>
      <c r="K19" s="13"/>
      <c r="L19" s="13"/>
      <c r="M19" s="13"/>
    </row>
    <row r="20" spans="1:13" ht="15.75" x14ac:dyDescent="0.25">
      <c r="A20" s="15"/>
      <c r="B20" s="15"/>
      <c r="C20" s="15"/>
      <c r="D20" s="15"/>
      <c r="E20" s="18"/>
      <c r="F20" s="18"/>
      <c r="G20" s="15"/>
      <c r="H20" s="15"/>
      <c r="I20" s="15"/>
      <c r="J20" s="15"/>
      <c r="K20" s="13"/>
      <c r="L20" s="13"/>
      <c r="M20" s="13"/>
    </row>
    <row r="21" spans="1:13" ht="15.75" x14ac:dyDescent="0.25">
      <c r="A21" s="15" t="s">
        <v>26</v>
      </c>
      <c r="B21" s="15"/>
      <c r="C21" s="15"/>
      <c r="D21" s="15"/>
      <c r="E21" s="18"/>
      <c r="F21" s="18"/>
      <c r="G21" s="13"/>
      <c r="H21" s="19"/>
      <c r="I21" s="15" t="s">
        <v>27</v>
      </c>
      <c r="J21" s="15" t="s">
        <v>28</v>
      </c>
      <c r="K21" s="15"/>
      <c r="L21" s="15"/>
      <c r="M21" s="40"/>
    </row>
    <row r="22" spans="1:13" ht="15.75" x14ac:dyDescent="0.25">
      <c r="A22" s="17"/>
      <c r="B22" s="15"/>
      <c r="C22" s="16"/>
      <c r="D22" s="17"/>
      <c r="E22" s="18"/>
      <c r="F22" s="18"/>
      <c r="G22" s="13"/>
      <c r="H22" s="19"/>
      <c r="I22" s="15"/>
      <c r="J22" s="15"/>
      <c r="K22" s="17" t="s">
        <v>24</v>
      </c>
      <c r="L22" s="13"/>
      <c r="M22" s="13"/>
    </row>
    <row r="23" spans="1:13" ht="15.75" x14ac:dyDescent="0.25">
      <c r="A23" s="17"/>
      <c r="B23" s="15"/>
      <c r="C23" s="16"/>
      <c r="D23" s="17"/>
      <c r="E23" s="18"/>
      <c r="F23" s="18"/>
      <c r="G23" s="13"/>
      <c r="H23" s="19"/>
      <c r="I23" s="15"/>
      <c r="J23" s="15"/>
      <c r="K23" s="17"/>
      <c r="L23" s="13"/>
      <c r="M23" s="13"/>
    </row>
    <row r="24" spans="1:13" ht="15.75" x14ac:dyDescent="0.25">
      <c r="A24" s="17"/>
      <c r="B24" s="15"/>
      <c r="C24" s="16"/>
      <c r="D24" s="17"/>
      <c r="E24" s="18"/>
      <c r="F24" s="18"/>
      <c r="G24" s="13"/>
      <c r="H24" s="19"/>
      <c r="I24" s="15"/>
      <c r="J24" s="15"/>
      <c r="K24" s="17"/>
      <c r="L24" s="13"/>
      <c r="M24" s="13"/>
    </row>
    <row r="25" spans="1:13" ht="15.75" x14ac:dyDescent="0.25">
      <c r="A25" s="15" t="s">
        <v>29</v>
      </c>
      <c r="B25" s="15"/>
      <c r="C25" s="15"/>
      <c r="D25" s="15"/>
      <c r="E25" s="18"/>
      <c r="F25" s="18"/>
      <c r="G25" s="15"/>
      <c r="H25" s="15"/>
      <c r="I25" s="15"/>
      <c r="J25" s="15"/>
      <c r="K25" s="13"/>
      <c r="L25" s="13"/>
      <c r="M25" s="13"/>
    </row>
    <row r="26" spans="1:13" ht="15.75" x14ac:dyDescent="0.25">
      <c r="A26" s="15" t="s">
        <v>30</v>
      </c>
      <c r="B26" s="15"/>
      <c r="C26" s="15"/>
      <c r="D26" s="15"/>
      <c r="E26" s="18"/>
      <c r="F26" s="18"/>
      <c r="G26" s="15"/>
      <c r="H26" s="15"/>
      <c r="I26" s="15"/>
      <c r="J26" s="15"/>
      <c r="K26" s="13"/>
      <c r="L26" s="13"/>
      <c r="M26" s="13"/>
    </row>
    <row r="27" spans="1:13" ht="15.75" x14ac:dyDescent="0.25">
      <c r="A27" s="15" t="s">
        <v>31</v>
      </c>
      <c r="B27" s="15"/>
      <c r="C27" s="15"/>
      <c r="D27" s="15"/>
      <c r="E27" s="18"/>
      <c r="F27" s="18"/>
      <c r="G27" s="15"/>
      <c r="H27" s="15"/>
      <c r="I27" s="15"/>
      <c r="J27" s="15"/>
      <c r="K27" s="13"/>
      <c r="L27" s="13"/>
      <c r="M27" s="13"/>
    </row>
    <row r="28" spans="1:13" ht="15.75" x14ac:dyDescent="0.25">
      <c r="A28" s="15" t="s">
        <v>32</v>
      </c>
      <c r="B28" s="15"/>
      <c r="C28" s="15"/>
      <c r="D28" s="15"/>
      <c r="E28" s="18"/>
      <c r="F28" s="18"/>
      <c r="G28" s="15"/>
      <c r="H28" s="15"/>
      <c r="I28" s="15"/>
      <c r="J28" s="15"/>
      <c r="K28" s="13"/>
      <c r="L28" s="13"/>
      <c r="M28" s="13"/>
    </row>
    <row r="29" spans="1:13" ht="15.75" x14ac:dyDescent="0.25">
      <c r="A29" s="15" t="s">
        <v>33</v>
      </c>
      <c r="B29" s="15"/>
      <c r="C29" s="15"/>
      <c r="D29" s="15"/>
      <c r="E29" s="18"/>
      <c r="F29" s="18"/>
      <c r="G29" s="15"/>
      <c r="H29" s="15"/>
      <c r="I29" s="15"/>
      <c r="J29" s="15"/>
      <c r="K29" s="13"/>
      <c r="L29" s="13"/>
      <c r="M29" s="13"/>
    </row>
    <row r="30" spans="1:13" ht="15.75" x14ac:dyDescent="0.25">
      <c r="A30" s="15"/>
      <c r="B30" s="15"/>
      <c r="C30" s="15"/>
      <c r="D30" s="15"/>
      <c r="E30" s="18"/>
      <c r="F30" s="18"/>
      <c r="G30" s="15"/>
      <c r="H30" s="15"/>
      <c r="I30" s="15"/>
      <c r="J30" s="15"/>
      <c r="K30" s="13"/>
      <c r="L30" s="13"/>
      <c r="M30" s="13"/>
    </row>
    <row r="31" spans="1:13" ht="15.75" x14ac:dyDescent="0.25">
      <c r="A31" s="15"/>
      <c r="B31" s="15"/>
      <c r="C31" s="15"/>
      <c r="D31" s="15"/>
      <c r="E31" s="18"/>
      <c r="F31" s="18"/>
      <c r="G31" s="15"/>
      <c r="H31" s="15"/>
      <c r="I31" s="15"/>
      <c r="J31" s="15"/>
      <c r="K31" s="13"/>
      <c r="L31" s="13"/>
      <c r="M31" s="13"/>
    </row>
    <row r="32" spans="1:13" ht="15.75" x14ac:dyDescent="0.25">
      <c r="A32" s="15" t="s">
        <v>74</v>
      </c>
      <c r="B32" s="15"/>
      <c r="C32" s="15"/>
      <c r="D32" s="15"/>
      <c r="E32" s="18"/>
      <c r="F32" s="18"/>
      <c r="G32" s="15"/>
      <c r="H32" s="15"/>
      <c r="I32" s="15"/>
      <c r="J32" s="15"/>
      <c r="K32" s="13"/>
      <c r="L32" s="13"/>
      <c r="M32" s="13"/>
    </row>
    <row r="33" spans="1:13" ht="15.75" x14ac:dyDescent="0.25">
      <c r="A33" s="15"/>
      <c r="B33" s="15"/>
      <c r="C33" s="15"/>
      <c r="D33" s="15"/>
      <c r="E33" s="18"/>
      <c r="F33" s="18"/>
      <c r="G33" s="15"/>
      <c r="H33" s="15"/>
      <c r="I33" s="15"/>
      <c r="J33" s="15"/>
      <c r="K33" s="13"/>
      <c r="L33" s="13"/>
      <c r="M33" s="13"/>
    </row>
    <row r="34" spans="1:13" ht="15.75" x14ac:dyDescent="0.25">
      <c r="A34" s="15"/>
      <c r="B34" s="15"/>
      <c r="C34" s="15"/>
      <c r="D34" s="15"/>
      <c r="E34" s="18"/>
      <c r="F34" s="18"/>
      <c r="G34" s="15"/>
      <c r="H34" s="15"/>
      <c r="I34" s="15"/>
      <c r="J34" s="15"/>
      <c r="K34" s="13"/>
      <c r="L34" s="13"/>
      <c r="M34" s="13"/>
    </row>
    <row r="35" spans="1:13" ht="15.75" x14ac:dyDescent="0.25">
      <c r="A35" s="18" t="s">
        <v>34</v>
      </c>
      <c r="B35" s="15"/>
      <c r="C35" s="15"/>
      <c r="D35" s="15"/>
      <c r="E35" s="18"/>
      <c r="F35" s="13"/>
      <c r="G35" s="15"/>
      <c r="H35" s="13"/>
      <c r="I35" s="18"/>
      <c r="J35" s="15"/>
      <c r="K35" s="13"/>
      <c r="L35" s="13"/>
      <c r="M35" s="13"/>
    </row>
    <row r="36" spans="1:13" ht="15.75" x14ac:dyDescent="0.25">
      <c r="A36" s="18"/>
      <c r="B36" s="15"/>
      <c r="C36" s="15"/>
      <c r="D36" s="15"/>
      <c r="E36" s="18"/>
      <c r="F36" s="13"/>
      <c r="G36" s="15"/>
      <c r="H36" s="13"/>
      <c r="I36" s="18"/>
      <c r="J36" s="15"/>
      <c r="K36" s="13"/>
      <c r="L36" s="13"/>
      <c r="M36" s="13"/>
    </row>
    <row r="37" spans="1:13" ht="15" x14ac:dyDescent="0.2">
      <c r="A37" s="13"/>
      <c r="B37" s="13"/>
      <c r="C37" s="13"/>
      <c r="D37" s="13"/>
      <c r="E37" s="13"/>
      <c r="F37" s="13"/>
      <c r="G37" s="13"/>
      <c r="H37" s="13"/>
      <c r="I37" s="13"/>
      <c r="J37" s="13"/>
      <c r="K37" s="13"/>
      <c r="L37" s="13"/>
      <c r="M37" s="13"/>
    </row>
    <row r="38" spans="1:13" ht="15.75" x14ac:dyDescent="0.25">
      <c r="A38" s="18" t="s">
        <v>35</v>
      </c>
      <c r="B38" s="15"/>
      <c r="C38" s="15"/>
      <c r="D38" s="15"/>
      <c r="E38" s="18"/>
      <c r="F38" s="13"/>
      <c r="G38" s="15"/>
      <c r="H38" s="13"/>
      <c r="I38" s="18"/>
      <c r="J38" s="15"/>
      <c r="K38" s="13"/>
      <c r="L38" s="13"/>
      <c r="M38" s="13"/>
    </row>
    <row r="39" spans="1:13" ht="15.75" x14ac:dyDescent="0.25">
      <c r="A39" s="18" t="s">
        <v>36</v>
      </c>
      <c r="B39" s="15"/>
      <c r="C39" s="15"/>
      <c r="D39" s="15"/>
      <c r="E39" s="18"/>
      <c r="F39" s="13"/>
      <c r="G39" s="15"/>
      <c r="H39" s="13"/>
      <c r="I39" s="18"/>
      <c r="J39" s="15"/>
      <c r="K39" s="13"/>
      <c r="L39" s="13"/>
      <c r="M39" s="13"/>
    </row>
    <row r="40" spans="1:13" ht="15.75" x14ac:dyDescent="0.25">
      <c r="A40" s="18"/>
      <c r="B40" s="15"/>
      <c r="C40" s="15"/>
      <c r="D40" s="15"/>
      <c r="E40" s="18"/>
      <c r="F40" s="13"/>
      <c r="G40" s="15"/>
      <c r="H40" s="13"/>
      <c r="I40" s="18"/>
      <c r="J40" s="15"/>
      <c r="K40" s="13"/>
      <c r="L40" s="13"/>
      <c r="M40" s="13"/>
    </row>
    <row r="41" spans="1:13" ht="15.75" x14ac:dyDescent="0.25">
      <c r="A41" s="18"/>
      <c r="B41" s="15"/>
      <c r="C41" s="15"/>
      <c r="D41" s="15"/>
      <c r="E41" s="18"/>
      <c r="F41" s="13"/>
      <c r="G41" s="15"/>
      <c r="H41" s="13"/>
      <c r="I41" s="18"/>
      <c r="J41" s="15"/>
      <c r="K41" s="13"/>
      <c r="L41" s="13"/>
      <c r="M41" s="13"/>
    </row>
    <row r="42" spans="1:13" ht="15.75" x14ac:dyDescent="0.25">
      <c r="A42" s="18"/>
      <c r="B42" s="15"/>
      <c r="C42" s="15"/>
      <c r="D42" s="15"/>
      <c r="E42" s="18"/>
      <c r="F42" s="13"/>
      <c r="G42" s="15"/>
      <c r="H42" s="13"/>
      <c r="I42" s="18"/>
      <c r="J42" s="15"/>
      <c r="K42" s="13"/>
      <c r="L42" s="13"/>
      <c r="M42" s="13"/>
    </row>
    <row r="43" spans="1:13" ht="15.75" x14ac:dyDescent="0.25">
      <c r="A43" s="18"/>
      <c r="B43" s="15"/>
      <c r="C43" s="15"/>
      <c r="D43" s="15" t="s">
        <v>72</v>
      </c>
      <c r="E43" s="18"/>
      <c r="F43" s="13"/>
      <c r="G43" s="15"/>
      <c r="H43" s="13"/>
      <c r="I43" s="18"/>
      <c r="J43" s="15"/>
      <c r="K43" s="13"/>
      <c r="L43" s="13"/>
      <c r="M43" s="13"/>
    </row>
    <row r="44" spans="1:13" ht="15.75" x14ac:dyDescent="0.25">
      <c r="A44" s="18"/>
      <c r="B44" s="15"/>
      <c r="C44" s="15"/>
      <c r="D44" s="15"/>
      <c r="E44" s="18"/>
      <c r="F44" s="13"/>
      <c r="G44" s="15"/>
      <c r="H44" s="13"/>
      <c r="I44" s="18"/>
      <c r="J44" s="15"/>
      <c r="K44" s="13"/>
      <c r="L44" s="13"/>
      <c r="M44" s="13"/>
    </row>
    <row r="45" spans="1:13" ht="15.75" x14ac:dyDescent="0.25">
      <c r="A45" s="13" t="s">
        <v>37</v>
      </c>
      <c r="B45" s="15"/>
      <c r="C45" s="15"/>
      <c r="D45" s="15"/>
      <c r="E45" s="18"/>
      <c r="F45" s="13"/>
      <c r="G45" s="15"/>
      <c r="H45" s="15" t="s">
        <v>38</v>
      </c>
      <c r="I45" s="18"/>
      <c r="J45" s="15"/>
      <c r="K45" s="13"/>
      <c r="L45" s="13"/>
      <c r="M45" s="13"/>
    </row>
    <row r="46" spans="1:13" ht="15.75" x14ac:dyDescent="0.25">
      <c r="A46" s="15" t="s">
        <v>39</v>
      </c>
      <c r="B46" s="15"/>
      <c r="C46" s="15"/>
      <c r="D46" s="15"/>
      <c r="E46" s="18"/>
      <c r="F46" s="13"/>
      <c r="G46" s="15"/>
      <c r="H46" s="18" t="s">
        <v>40</v>
      </c>
      <c r="I46" s="18"/>
      <c r="J46" s="15"/>
      <c r="K46" s="13"/>
      <c r="L46" s="13"/>
      <c r="M46" s="13"/>
    </row>
    <row r="47" spans="1:13" ht="15.75" x14ac:dyDescent="0.25">
      <c r="A47" s="18" t="s">
        <v>41</v>
      </c>
      <c r="B47" s="15"/>
      <c r="C47" s="12"/>
      <c r="D47" s="15"/>
      <c r="E47" s="18"/>
      <c r="F47" s="13"/>
      <c r="G47" s="15"/>
      <c r="H47" s="7" t="s">
        <v>42</v>
      </c>
      <c r="I47" s="7"/>
      <c r="J47" s="7"/>
      <c r="K47" s="13"/>
      <c r="L47" s="13"/>
      <c r="M47" s="13"/>
    </row>
    <row r="48" spans="1:13" ht="15.75" x14ac:dyDescent="0.25">
      <c r="A48" t="s">
        <v>73</v>
      </c>
      <c r="B48" s="15"/>
      <c r="C48" s="15"/>
      <c r="D48" s="15"/>
      <c r="E48" s="18"/>
      <c r="F48" s="13"/>
      <c r="G48" s="15" t="s">
        <v>43</v>
      </c>
      <c r="H48" s="37" t="s">
        <v>73</v>
      </c>
      <c r="I48" s="37"/>
      <c r="J48" s="13"/>
      <c r="K48" s="13"/>
      <c r="L48" s="13"/>
      <c r="M48" s="13"/>
    </row>
    <row r="49" spans="1:97" ht="15.75" x14ac:dyDescent="0.25">
      <c r="A49" s="15"/>
      <c r="B49" s="15"/>
      <c r="C49" s="15"/>
      <c r="D49" s="15"/>
      <c r="E49" s="18"/>
      <c r="F49" s="13"/>
      <c r="G49" s="15"/>
      <c r="I49" s="18"/>
      <c r="J49" s="15"/>
      <c r="K49" s="7" t="s">
        <v>45</v>
      </c>
      <c r="L49" s="13"/>
      <c r="M49" s="13"/>
    </row>
    <row r="50" spans="1:97" ht="15.75" x14ac:dyDescent="0.25">
      <c r="A50" s="18"/>
      <c r="B50" s="15"/>
      <c r="C50" s="15"/>
      <c r="D50" s="15"/>
      <c r="E50" s="18"/>
      <c r="F50" s="13"/>
      <c r="G50" s="15"/>
      <c r="H50" s="13"/>
      <c r="I50" s="15" t="s">
        <v>44</v>
      </c>
      <c r="J50" s="13"/>
      <c r="K50" s="13"/>
      <c r="L50" s="13"/>
    </row>
    <row r="51" spans="1:97" ht="15.75" x14ac:dyDescent="0.25">
      <c r="A51" s="15"/>
      <c r="B51" s="15"/>
      <c r="C51" s="15"/>
      <c r="D51" s="15"/>
      <c r="E51" s="18"/>
      <c r="F51" s="13"/>
      <c r="G51" s="15"/>
      <c r="H51" s="13"/>
      <c r="I51" s="18"/>
      <c r="J51" s="15"/>
      <c r="K51" s="13"/>
      <c r="L51" s="13"/>
      <c r="M51" s="13"/>
    </row>
    <row r="52" spans="1:97" ht="15.75" x14ac:dyDescent="0.25">
      <c r="A52" s="13"/>
      <c r="B52" s="13"/>
      <c r="C52" s="15"/>
      <c r="D52" s="15"/>
      <c r="E52" s="18"/>
      <c r="F52" s="15" t="s">
        <v>46</v>
      </c>
      <c r="G52" s="15"/>
      <c r="H52" s="15"/>
      <c r="I52" s="15"/>
      <c r="J52" s="15"/>
      <c r="K52" s="13"/>
      <c r="L52" s="13"/>
      <c r="M52" s="13"/>
    </row>
    <row r="53" spans="1:97" ht="15.75" x14ac:dyDescent="0.25">
      <c r="A53" s="15"/>
      <c r="B53" s="15"/>
      <c r="C53" s="15"/>
      <c r="D53" s="15"/>
      <c r="E53" s="18"/>
      <c r="F53" s="18" t="s">
        <v>47</v>
      </c>
      <c r="G53" s="15"/>
      <c r="H53" s="15"/>
      <c r="I53" s="15"/>
      <c r="J53" s="15"/>
      <c r="K53" s="13"/>
      <c r="L53" s="13"/>
      <c r="M53" s="13"/>
    </row>
    <row r="54" spans="1:97" ht="15.75" x14ac:dyDescent="0.25">
      <c r="A54" s="15" t="s">
        <v>22</v>
      </c>
      <c r="B54" s="15"/>
      <c r="C54" s="15"/>
      <c r="D54" s="15"/>
      <c r="E54" s="18"/>
      <c r="F54" s="18" t="s">
        <v>47</v>
      </c>
      <c r="G54" s="15"/>
      <c r="H54" s="15"/>
      <c r="I54" s="15"/>
      <c r="J54" s="15"/>
      <c r="K54" s="13"/>
      <c r="L54" s="13"/>
      <c r="M54" s="13"/>
    </row>
    <row r="55" spans="1:97" ht="15.75" x14ac:dyDescent="0.25">
      <c r="A55" s="15"/>
      <c r="B55" s="15"/>
      <c r="C55" s="15"/>
      <c r="D55" s="15"/>
      <c r="E55" s="18"/>
      <c r="F55" s="18" t="s">
        <v>47</v>
      </c>
      <c r="G55" s="15"/>
      <c r="H55" s="15"/>
      <c r="I55" s="15"/>
      <c r="J55" s="15"/>
      <c r="K55" s="13"/>
      <c r="L55" s="13"/>
      <c r="M55" s="13"/>
    </row>
    <row r="56" spans="1:97" ht="15.75" x14ac:dyDescent="0.25">
      <c r="A56" s="15"/>
      <c r="B56" s="15"/>
      <c r="C56" s="15"/>
      <c r="D56" s="15"/>
      <c r="E56" s="15"/>
      <c r="F56" s="18" t="s">
        <v>47</v>
      </c>
      <c r="G56" s="15"/>
      <c r="H56" s="15"/>
      <c r="I56" s="15"/>
      <c r="J56" s="15"/>
      <c r="K56" s="13"/>
      <c r="L56" s="13"/>
      <c r="M56" s="13"/>
    </row>
    <row r="57" spans="1:97" ht="15.75" x14ac:dyDescent="0.25">
      <c r="A57" s="15"/>
      <c r="B57" s="15"/>
      <c r="C57" s="15"/>
      <c r="D57" s="15"/>
      <c r="E57" s="15"/>
      <c r="F57" s="15"/>
      <c r="G57" s="15"/>
      <c r="H57" s="15"/>
      <c r="I57" s="15"/>
      <c r="J57" s="15"/>
      <c r="K57" s="13"/>
      <c r="L57" s="13"/>
      <c r="M57" s="13"/>
    </row>
    <row r="58" spans="1:97" ht="15.75" x14ac:dyDescent="0.25">
      <c r="A58" s="15"/>
      <c r="B58" s="15"/>
      <c r="C58" s="15"/>
      <c r="D58" s="15"/>
      <c r="E58" s="15"/>
      <c r="F58" s="15"/>
      <c r="G58" s="15"/>
      <c r="H58" s="15"/>
      <c r="I58" s="15"/>
      <c r="J58" s="15"/>
      <c r="K58" s="13"/>
      <c r="L58" s="13"/>
      <c r="M58" s="13"/>
    </row>
    <row r="59" spans="1:97" ht="15.75" x14ac:dyDescent="0.25">
      <c r="A59" s="15" t="s">
        <v>48</v>
      </c>
      <c r="B59" s="15"/>
      <c r="C59" s="15"/>
      <c r="D59" s="15"/>
      <c r="E59" s="18"/>
      <c r="F59" s="13"/>
      <c r="G59" s="13"/>
      <c r="H59" s="18" t="s">
        <v>49</v>
      </c>
      <c r="I59" s="15"/>
      <c r="J59" s="15"/>
      <c r="K59" s="15"/>
      <c r="L59" s="13"/>
      <c r="M59" s="13"/>
    </row>
    <row r="60" spans="1:97" ht="15.75" x14ac:dyDescent="0.25">
      <c r="A60" s="15"/>
      <c r="B60" s="15"/>
      <c r="C60" s="15"/>
      <c r="D60" s="15"/>
      <c r="E60" s="18"/>
      <c r="F60" s="18"/>
      <c r="G60" s="15"/>
      <c r="H60" s="15"/>
      <c r="I60" s="15"/>
      <c r="J60" s="15"/>
      <c r="K60" s="13"/>
      <c r="L60" s="13"/>
      <c r="M60" s="13"/>
    </row>
    <row r="61" spans="1:97" s="36" customFormat="1" ht="15.75" x14ac:dyDescent="0.25">
      <c r="A61"/>
      <c r="B61" s="15" t="s">
        <v>71</v>
      </c>
      <c r="C61" s="15"/>
      <c r="D61" s="15"/>
      <c r="E61" s="15"/>
      <c r="F61" s="18"/>
      <c r="G61" s="18"/>
      <c r="H61" s="15"/>
      <c r="I61" s="15"/>
      <c r="J61" s="15"/>
      <c r="K61" s="15"/>
      <c r="L61" s="13"/>
      <c r="M61" s="13"/>
      <c r="N61" s="13"/>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ht="15.75" x14ac:dyDescent="0.25">
      <c r="A62" s="15"/>
      <c r="B62" s="15"/>
      <c r="C62" s="15"/>
      <c r="D62" s="15"/>
      <c r="E62" s="18"/>
      <c r="F62" s="18"/>
      <c r="G62" s="15"/>
      <c r="H62" s="15"/>
      <c r="I62" s="15"/>
      <c r="J62" s="15"/>
      <c r="K62" s="13"/>
      <c r="L62" s="13"/>
      <c r="M62" s="13"/>
    </row>
    <row r="63" spans="1:97" ht="15.75" x14ac:dyDescent="0.25">
      <c r="A63" s="15" t="s">
        <v>35</v>
      </c>
      <c r="B63" s="15"/>
      <c r="C63" s="15"/>
      <c r="D63" s="15"/>
      <c r="E63" s="18"/>
      <c r="F63" s="18"/>
      <c r="G63" s="15"/>
      <c r="H63" s="15"/>
      <c r="I63" s="15"/>
      <c r="J63" s="15"/>
      <c r="K63" s="13"/>
      <c r="L63" s="13"/>
      <c r="M63" s="13"/>
    </row>
    <row r="64" spans="1:97" ht="15.75" x14ac:dyDescent="0.25">
      <c r="A64" s="15" t="s">
        <v>35</v>
      </c>
      <c r="B64" s="15"/>
      <c r="C64" s="15"/>
      <c r="D64" s="15"/>
      <c r="E64" s="18"/>
      <c r="F64" s="18"/>
      <c r="G64" s="15"/>
      <c r="H64" s="15"/>
      <c r="I64" s="15"/>
      <c r="J64" s="15"/>
      <c r="K64" s="13"/>
      <c r="L64" s="13"/>
      <c r="M64" s="13"/>
    </row>
    <row r="65" spans="1:13" ht="15.75" x14ac:dyDescent="0.25">
      <c r="A65" s="15" t="s">
        <v>35</v>
      </c>
      <c r="B65" s="15"/>
      <c r="C65" s="15"/>
      <c r="D65" s="15"/>
      <c r="E65" s="18"/>
      <c r="F65" s="18"/>
      <c r="G65" s="15"/>
      <c r="H65" s="15"/>
      <c r="I65" s="15"/>
      <c r="J65" s="15"/>
      <c r="K65" s="13"/>
      <c r="L65" s="13"/>
      <c r="M65" s="13"/>
    </row>
    <row r="66" spans="1:13" ht="15.75" x14ac:dyDescent="0.25">
      <c r="A66" s="15" t="s">
        <v>35</v>
      </c>
      <c r="B66" s="15"/>
      <c r="C66" s="15"/>
      <c r="D66" s="15"/>
      <c r="E66" s="18"/>
      <c r="F66" s="18"/>
      <c r="G66" s="15"/>
      <c r="H66" s="15"/>
      <c r="I66" s="15"/>
      <c r="J66" s="15"/>
      <c r="K66" s="13"/>
      <c r="L66" s="13"/>
      <c r="M66" s="13"/>
    </row>
    <row r="67" spans="1:13" ht="15.75" x14ac:dyDescent="0.25">
      <c r="A67" s="15"/>
      <c r="B67" s="15"/>
      <c r="C67" s="15"/>
      <c r="D67" s="15"/>
      <c r="E67" s="18"/>
      <c r="F67" s="18"/>
      <c r="G67" s="15"/>
      <c r="H67" s="15"/>
      <c r="I67" s="15"/>
      <c r="J67" s="15"/>
      <c r="K67" s="13"/>
      <c r="L67" s="13"/>
      <c r="M67" s="13"/>
    </row>
    <row r="68" spans="1:13" ht="15.75" x14ac:dyDescent="0.25">
      <c r="A68" s="35"/>
      <c r="B68" s="35"/>
      <c r="C68" s="35"/>
      <c r="D68" s="15"/>
      <c r="E68" s="18"/>
      <c r="F68" s="18"/>
      <c r="G68" s="15"/>
      <c r="H68" s="15"/>
      <c r="I68" s="15"/>
      <c r="J68" s="15"/>
      <c r="K68" s="13"/>
      <c r="L68" s="13"/>
      <c r="M68" s="13"/>
    </row>
    <row r="69" spans="1:13" ht="15.75" x14ac:dyDescent="0.25">
      <c r="A69" s="15"/>
      <c r="B69" s="15"/>
      <c r="C69" s="15"/>
      <c r="D69" s="15"/>
      <c r="E69" s="18"/>
      <c r="F69" s="18"/>
      <c r="G69" s="15"/>
      <c r="H69" s="15"/>
      <c r="I69" s="15"/>
      <c r="J69" s="15"/>
      <c r="K69" s="13"/>
      <c r="L69" s="13"/>
    </row>
    <row r="70" spans="1:13" ht="15.75" x14ac:dyDescent="0.25">
      <c r="A70" s="15"/>
      <c r="B70" s="15"/>
      <c r="C70" s="15"/>
      <c r="D70" s="15"/>
      <c r="E70" s="18"/>
      <c r="F70" s="18"/>
      <c r="G70" s="15"/>
      <c r="H70" s="15"/>
      <c r="I70" s="15"/>
      <c r="J70" s="15"/>
      <c r="K70" s="13"/>
      <c r="L70" s="13"/>
    </row>
    <row r="71" spans="1:13" ht="15.75" x14ac:dyDescent="0.25">
      <c r="A71" s="15"/>
      <c r="B71" s="15"/>
      <c r="C71" s="15"/>
      <c r="D71" s="15"/>
      <c r="E71" s="18"/>
      <c r="F71" s="18"/>
      <c r="G71" s="15"/>
      <c r="H71" s="15"/>
      <c r="I71" s="15"/>
      <c r="J71" s="15"/>
      <c r="K71" s="13"/>
      <c r="L71" s="13"/>
    </row>
  </sheetData>
  <sheetProtection selectLockedCells="1"/>
  <phoneticPr fontId="0" type="noConversion"/>
  <pageMargins left="0.75" right="0.75" top="1" bottom="1" header="0.5" footer="0.5"/>
  <pageSetup scale="64" orientation="portrait" r:id="rId1"/>
  <headerFooter alignWithMargins="0">
    <oddFooter>&amp;CP-&amp;P+4.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66"/>
  <sheetViews>
    <sheetView view="pageLayout" zoomScaleNormal="78" workbookViewId="0">
      <selection activeCell="C159" sqref="C159"/>
    </sheetView>
  </sheetViews>
  <sheetFormatPr defaultRowHeight="12.75" x14ac:dyDescent="0.2"/>
  <cols>
    <col min="1" max="1" width="10.28515625" style="149" customWidth="1"/>
    <col min="2" max="2" width="12.7109375" hidden="1" customWidth="1"/>
    <col min="3" max="3" width="108.85546875" customWidth="1"/>
    <col min="4" max="4" width="10.140625" style="136" customWidth="1"/>
    <col min="5" max="5" width="13" style="136" customWidth="1"/>
  </cols>
  <sheetData>
    <row r="1" spans="1:5" x14ac:dyDescent="0.2">
      <c r="A1" s="198" t="s">
        <v>65</v>
      </c>
      <c r="B1" s="198"/>
      <c r="C1" s="198"/>
      <c r="D1" s="198"/>
      <c r="E1" s="198"/>
    </row>
    <row r="2" spans="1:5" x14ac:dyDescent="0.2">
      <c r="A2" s="199" t="s">
        <v>238</v>
      </c>
      <c r="B2" s="200"/>
      <c r="C2" s="200"/>
      <c r="D2" s="200"/>
      <c r="E2" s="200"/>
    </row>
    <row r="3" spans="1:5" x14ac:dyDescent="0.2">
      <c r="A3" s="198" t="s">
        <v>246</v>
      </c>
      <c r="B3" s="198"/>
      <c r="C3" s="198"/>
      <c r="D3" s="198"/>
      <c r="E3" s="198"/>
    </row>
    <row r="4" spans="1:5" ht="13.5" thickBot="1" x14ac:dyDescent="0.25">
      <c r="A4" s="148"/>
      <c r="B4" s="27"/>
      <c r="C4" s="27"/>
      <c r="D4" s="153"/>
      <c r="E4" s="154"/>
    </row>
    <row r="5" spans="1:5" ht="13.5" thickBot="1" x14ac:dyDescent="0.25">
      <c r="A5" s="147" t="s">
        <v>66</v>
      </c>
      <c r="B5" s="28" t="s">
        <v>67</v>
      </c>
      <c r="C5" s="28" t="s">
        <v>68</v>
      </c>
      <c r="D5" s="29" t="s">
        <v>19</v>
      </c>
      <c r="E5" s="29" t="s">
        <v>20</v>
      </c>
    </row>
    <row r="6" spans="1:5" ht="15" x14ac:dyDescent="0.2">
      <c r="A6" s="138">
        <v>1</v>
      </c>
      <c r="B6" s="42" t="s">
        <v>75</v>
      </c>
      <c r="C6" s="69" t="s">
        <v>119</v>
      </c>
      <c r="D6" s="78" t="s">
        <v>117</v>
      </c>
      <c r="E6" s="82">
        <v>1</v>
      </c>
    </row>
    <row r="7" spans="1:5" ht="15" x14ac:dyDescent="0.2">
      <c r="A7" s="139">
        <v>2</v>
      </c>
      <c r="B7" s="43" t="s">
        <v>75</v>
      </c>
      <c r="C7" s="69" t="s">
        <v>120</v>
      </c>
      <c r="D7" s="78" t="s">
        <v>116</v>
      </c>
      <c r="E7" s="82">
        <v>7605</v>
      </c>
    </row>
    <row r="8" spans="1:5" ht="15" x14ac:dyDescent="0.2">
      <c r="A8" s="139">
        <v>3</v>
      </c>
      <c r="B8" s="43" t="s">
        <v>75</v>
      </c>
      <c r="C8" s="68" t="s">
        <v>102</v>
      </c>
      <c r="D8" s="48" t="s">
        <v>116</v>
      </c>
      <c r="E8" s="54">
        <v>7809</v>
      </c>
    </row>
    <row r="9" spans="1:5" ht="17.25" customHeight="1" x14ac:dyDescent="0.2">
      <c r="A9" s="139">
        <v>4</v>
      </c>
      <c r="B9" s="43" t="s">
        <v>75</v>
      </c>
      <c r="C9" s="69" t="s">
        <v>121</v>
      </c>
      <c r="D9" s="78" t="s">
        <v>116</v>
      </c>
      <c r="E9" s="82">
        <v>1098</v>
      </c>
    </row>
    <row r="10" spans="1:5" ht="15" x14ac:dyDescent="0.2">
      <c r="A10" s="139">
        <v>5</v>
      </c>
      <c r="B10" s="43" t="s">
        <v>75</v>
      </c>
      <c r="C10" s="68" t="s">
        <v>231</v>
      </c>
      <c r="D10" s="48" t="s">
        <v>117</v>
      </c>
      <c r="E10" s="54">
        <v>1</v>
      </c>
    </row>
    <row r="11" spans="1:5" ht="15" x14ac:dyDescent="0.2">
      <c r="A11" s="139">
        <v>6</v>
      </c>
      <c r="B11" s="43" t="s">
        <v>75</v>
      </c>
      <c r="C11" s="70" t="s">
        <v>232</v>
      </c>
      <c r="D11" s="45" t="s">
        <v>78</v>
      </c>
      <c r="E11" s="54">
        <v>5</v>
      </c>
    </row>
    <row r="12" spans="1:5" ht="15" x14ac:dyDescent="0.2">
      <c r="A12" s="139">
        <v>7</v>
      </c>
      <c r="B12" s="43" t="s">
        <v>75</v>
      </c>
      <c r="C12" s="69" t="s">
        <v>122</v>
      </c>
      <c r="D12" s="78" t="s">
        <v>78</v>
      </c>
      <c r="E12" s="82">
        <v>1</v>
      </c>
    </row>
    <row r="13" spans="1:5" ht="15" x14ac:dyDescent="0.2">
      <c r="A13" s="139">
        <v>8</v>
      </c>
      <c r="B13" s="43" t="s">
        <v>75</v>
      </c>
      <c r="C13" s="68" t="s">
        <v>123</v>
      </c>
      <c r="D13" s="48" t="s">
        <v>78</v>
      </c>
      <c r="E13" s="54">
        <v>1</v>
      </c>
    </row>
    <row r="14" spans="1:5" ht="15" x14ac:dyDescent="0.2">
      <c r="A14" s="139">
        <v>9</v>
      </c>
      <c r="B14" s="43" t="s">
        <v>75</v>
      </c>
      <c r="C14" s="69" t="s">
        <v>124</v>
      </c>
      <c r="D14" s="78" t="s">
        <v>215</v>
      </c>
      <c r="E14" s="82">
        <v>1</v>
      </c>
    </row>
    <row r="15" spans="1:5" ht="15" x14ac:dyDescent="0.2">
      <c r="A15" s="139">
        <v>10</v>
      </c>
      <c r="B15" s="43" t="s">
        <v>75</v>
      </c>
      <c r="C15" s="69" t="s">
        <v>125</v>
      </c>
      <c r="D15" s="78" t="s">
        <v>78</v>
      </c>
      <c r="E15" s="82">
        <v>1</v>
      </c>
    </row>
    <row r="16" spans="1:5" ht="15" x14ac:dyDescent="0.2">
      <c r="A16" s="139">
        <v>11</v>
      </c>
      <c r="B16" s="43" t="s">
        <v>75</v>
      </c>
      <c r="C16" s="69" t="s">
        <v>126</v>
      </c>
      <c r="D16" s="78" t="s">
        <v>78</v>
      </c>
      <c r="E16" s="82">
        <v>5</v>
      </c>
    </row>
    <row r="17" spans="1:5" x14ac:dyDescent="0.2">
      <c r="A17" s="139">
        <v>12</v>
      </c>
      <c r="B17" s="44" t="s">
        <v>89</v>
      </c>
      <c r="C17" s="71" t="s">
        <v>127</v>
      </c>
      <c r="D17" s="78" t="s">
        <v>215</v>
      </c>
      <c r="E17" s="78">
        <v>1</v>
      </c>
    </row>
    <row r="18" spans="1:5" x14ac:dyDescent="0.2">
      <c r="A18" s="139">
        <v>13</v>
      </c>
      <c r="B18" s="45" t="s">
        <v>76</v>
      </c>
      <c r="C18" s="71" t="s">
        <v>128</v>
      </c>
      <c r="D18" s="78" t="s">
        <v>78</v>
      </c>
      <c r="E18" s="78">
        <v>3</v>
      </c>
    </row>
    <row r="19" spans="1:5" x14ac:dyDescent="0.2">
      <c r="A19" s="139">
        <v>14</v>
      </c>
      <c r="B19" s="45" t="s">
        <v>90</v>
      </c>
      <c r="C19" s="71" t="s">
        <v>129</v>
      </c>
      <c r="D19" s="78" t="s">
        <v>78</v>
      </c>
      <c r="E19" s="78">
        <v>7</v>
      </c>
    </row>
    <row r="20" spans="1:5" x14ac:dyDescent="0.2">
      <c r="A20" s="139">
        <v>15</v>
      </c>
      <c r="B20" s="45" t="s">
        <v>91</v>
      </c>
      <c r="C20" s="71" t="s">
        <v>130</v>
      </c>
      <c r="D20" s="78" t="s">
        <v>78</v>
      </c>
      <c r="E20" s="78">
        <v>2</v>
      </c>
    </row>
    <row r="21" spans="1:5" x14ac:dyDescent="0.2">
      <c r="A21" s="139">
        <v>16</v>
      </c>
      <c r="B21" s="45" t="s">
        <v>77</v>
      </c>
      <c r="C21" s="71" t="s">
        <v>131</v>
      </c>
      <c r="D21" s="78" t="s">
        <v>78</v>
      </c>
      <c r="E21" s="78">
        <v>4</v>
      </c>
    </row>
    <row r="22" spans="1:5" x14ac:dyDescent="0.2">
      <c r="A22" s="139">
        <v>17</v>
      </c>
      <c r="B22" s="45" t="s">
        <v>92</v>
      </c>
      <c r="C22" s="71" t="s">
        <v>103</v>
      </c>
      <c r="D22" s="78" t="s">
        <v>78</v>
      </c>
      <c r="E22" s="78">
        <v>25</v>
      </c>
    </row>
    <row r="23" spans="1:5" x14ac:dyDescent="0.2">
      <c r="A23" s="139">
        <v>18</v>
      </c>
      <c r="B23" s="45" t="s">
        <v>93</v>
      </c>
      <c r="C23" s="71" t="s">
        <v>104</v>
      </c>
      <c r="D23" s="78" t="s">
        <v>78</v>
      </c>
      <c r="E23" s="78">
        <v>11</v>
      </c>
    </row>
    <row r="24" spans="1:5" x14ac:dyDescent="0.2">
      <c r="A24" s="139">
        <v>19</v>
      </c>
      <c r="B24" s="46" t="s">
        <v>82</v>
      </c>
      <c r="C24" s="71" t="s">
        <v>132</v>
      </c>
      <c r="D24" s="78" t="s">
        <v>78</v>
      </c>
      <c r="E24" s="78">
        <v>9</v>
      </c>
    </row>
    <row r="25" spans="1:5" x14ac:dyDescent="0.2">
      <c r="A25" s="139">
        <v>20</v>
      </c>
      <c r="B25" s="46" t="s">
        <v>82</v>
      </c>
      <c r="C25" s="71" t="s">
        <v>105</v>
      </c>
      <c r="D25" s="78" t="s">
        <v>78</v>
      </c>
      <c r="E25" s="78">
        <v>1</v>
      </c>
    </row>
    <row r="26" spans="1:5" x14ac:dyDescent="0.2">
      <c r="A26" s="139">
        <v>21</v>
      </c>
      <c r="B26" s="41" t="s">
        <v>85</v>
      </c>
      <c r="C26" s="71" t="s">
        <v>133</v>
      </c>
      <c r="D26" s="78" t="s">
        <v>116</v>
      </c>
      <c r="E26" s="78">
        <v>2240</v>
      </c>
    </row>
    <row r="27" spans="1:5" x14ac:dyDescent="0.2">
      <c r="A27" s="139">
        <v>22</v>
      </c>
      <c r="B27" s="46" t="s">
        <v>86</v>
      </c>
      <c r="C27" s="71" t="s">
        <v>134</v>
      </c>
      <c r="D27" s="78" t="s">
        <v>78</v>
      </c>
      <c r="E27" s="78">
        <v>1</v>
      </c>
    </row>
    <row r="28" spans="1:5" x14ac:dyDescent="0.2">
      <c r="A28" s="139">
        <v>23</v>
      </c>
      <c r="B28" s="46" t="s">
        <v>87</v>
      </c>
      <c r="C28" s="70" t="s">
        <v>106</v>
      </c>
      <c r="D28" s="45" t="s">
        <v>80</v>
      </c>
      <c r="E28" s="48">
        <v>300</v>
      </c>
    </row>
    <row r="29" spans="1:5" x14ac:dyDescent="0.2">
      <c r="A29" s="139">
        <v>24</v>
      </c>
      <c r="B29" s="46" t="s">
        <v>75</v>
      </c>
      <c r="C29" s="70" t="s">
        <v>94</v>
      </c>
      <c r="D29" s="45" t="s">
        <v>80</v>
      </c>
      <c r="E29" s="48">
        <v>300</v>
      </c>
    </row>
    <row r="30" spans="1:5" x14ac:dyDescent="0.2">
      <c r="A30" s="139">
        <v>25</v>
      </c>
      <c r="B30" s="46" t="s">
        <v>83</v>
      </c>
      <c r="C30" s="70" t="s">
        <v>135</v>
      </c>
      <c r="D30" s="45" t="s">
        <v>215</v>
      </c>
      <c r="E30" s="48">
        <v>1</v>
      </c>
    </row>
    <row r="31" spans="1:5" x14ac:dyDescent="0.2">
      <c r="A31" s="139">
        <v>26</v>
      </c>
      <c r="B31" s="46" t="s">
        <v>83</v>
      </c>
      <c r="C31" s="70" t="s">
        <v>136</v>
      </c>
      <c r="D31" s="45" t="s">
        <v>80</v>
      </c>
      <c r="E31" s="48">
        <f>2*6*400/27</f>
        <v>177.77777777777777</v>
      </c>
    </row>
    <row r="32" spans="1:5" x14ac:dyDescent="0.2">
      <c r="A32" s="139">
        <v>27</v>
      </c>
      <c r="B32" s="46" t="s">
        <v>83</v>
      </c>
      <c r="C32" s="70" t="s">
        <v>137</v>
      </c>
      <c r="D32" s="45" t="s">
        <v>116</v>
      </c>
      <c r="E32" s="48">
        <v>529985</v>
      </c>
    </row>
    <row r="33" spans="1:5" x14ac:dyDescent="0.2">
      <c r="A33" s="139">
        <v>28</v>
      </c>
      <c r="B33" s="46" t="s">
        <v>83</v>
      </c>
      <c r="C33" s="70" t="s">
        <v>138</v>
      </c>
      <c r="D33" s="45" t="s">
        <v>78</v>
      </c>
      <c r="E33" s="48">
        <v>108</v>
      </c>
    </row>
    <row r="34" spans="1:5" x14ac:dyDescent="0.2">
      <c r="A34" s="139">
        <v>29</v>
      </c>
      <c r="B34" s="46" t="s">
        <v>83</v>
      </c>
      <c r="C34" s="70" t="s">
        <v>139</v>
      </c>
      <c r="D34" s="45" t="s">
        <v>78</v>
      </c>
      <c r="E34" s="48">
        <v>23</v>
      </c>
    </row>
    <row r="35" spans="1:5" x14ac:dyDescent="0.2">
      <c r="A35" s="139">
        <v>30</v>
      </c>
      <c r="B35" s="45" t="s">
        <v>84</v>
      </c>
      <c r="C35" s="70" t="s">
        <v>140</v>
      </c>
      <c r="D35" s="45" t="s">
        <v>78</v>
      </c>
      <c r="E35" s="48">
        <v>34</v>
      </c>
    </row>
    <row r="36" spans="1:5" x14ac:dyDescent="0.2">
      <c r="A36" s="139">
        <v>31</v>
      </c>
      <c r="B36" s="45">
        <v>641</v>
      </c>
      <c r="C36" s="70" t="s">
        <v>141</v>
      </c>
      <c r="D36" s="45" t="s">
        <v>78</v>
      </c>
      <c r="E36" s="48">
        <v>6</v>
      </c>
    </row>
    <row r="37" spans="1:5" x14ac:dyDescent="0.2">
      <c r="A37" s="139">
        <v>32</v>
      </c>
      <c r="B37" s="45" t="s">
        <v>75</v>
      </c>
      <c r="C37" s="70" t="s">
        <v>142</v>
      </c>
      <c r="D37" s="45" t="s">
        <v>78</v>
      </c>
      <c r="E37" s="48">
        <v>7</v>
      </c>
    </row>
    <row r="38" spans="1:5" x14ac:dyDescent="0.2">
      <c r="A38" s="139">
        <v>33</v>
      </c>
      <c r="B38" s="45">
        <v>641</v>
      </c>
      <c r="C38" s="70" t="s">
        <v>107</v>
      </c>
      <c r="D38" s="45" t="s">
        <v>80</v>
      </c>
      <c r="E38" s="48">
        <f>H38*0.333/27</f>
        <v>0</v>
      </c>
    </row>
    <row r="39" spans="1:5" ht="15" x14ac:dyDescent="0.2">
      <c r="A39" s="139">
        <v>34</v>
      </c>
      <c r="B39" s="43"/>
      <c r="C39" s="70" t="s">
        <v>143</v>
      </c>
      <c r="D39" s="45" t="s">
        <v>80</v>
      </c>
      <c r="E39" s="48">
        <v>694</v>
      </c>
    </row>
    <row r="40" spans="1:5" ht="15" x14ac:dyDescent="0.2">
      <c r="A40" s="139">
        <v>35</v>
      </c>
      <c r="B40" s="43"/>
      <c r="C40" s="70" t="s">
        <v>144</v>
      </c>
      <c r="D40" s="45" t="s">
        <v>81</v>
      </c>
      <c r="E40" s="48">
        <f>H40/9</f>
        <v>0</v>
      </c>
    </row>
    <row r="41" spans="1:5" x14ac:dyDescent="0.2">
      <c r="A41" s="139">
        <v>36</v>
      </c>
      <c r="B41" s="58"/>
      <c r="C41" s="70" t="s">
        <v>145</v>
      </c>
      <c r="D41" s="45" t="s">
        <v>81</v>
      </c>
      <c r="E41" s="48">
        <f>H41/9</f>
        <v>0</v>
      </c>
    </row>
    <row r="42" spans="1:5" x14ac:dyDescent="0.2">
      <c r="A42" s="140">
        <v>37</v>
      </c>
      <c r="B42" s="58"/>
      <c r="C42" s="72" t="s">
        <v>146</v>
      </c>
      <c r="D42" s="46" t="s">
        <v>216</v>
      </c>
      <c r="E42" s="46">
        <v>60</v>
      </c>
    </row>
    <row r="43" spans="1:5" x14ac:dyDescent="0.2">
      <c r="A43" s="139">
        <v>38</v>
      </c>
      <c r="B43" s="58"/>
      <c r="C43" s="70" t="s">
        <v>147</v>
      </c>
      <c r="D43" s="45" t="s">
        <v>81</v>
      </c>
      <c r="E43" s="48">
        <f>49306/9</f>
        <v>5478.4444444444443</v>
      </c>
    </row>
    <row r="44" spans="1:5" x14ac:dyDescent="0.2">
      <c r="A44" s="139">
        <v>39</v>
      </c>
      <c r="B44" s="58"/>
      <c r="C44" s="70" t="s">
        <v>148</v>
      </c>
      <c r="D44" s="45" t="s">
        <v>216</v>
      </c>
      <c r="E44" s="48">
        <v>250</v>
      </c>
    </row>
    <row r="45" spans="1:5" x14ac:dyDescent="0.2">
      <c r="A45" s="139">
        <v>40</v>
      </c>
      <c r="B45" s="58"/>
      <c r="C45" s="70" t="s">
        <v>149</v>
      </c>
      <c r="D45" s="45" t="s">
        <v>216</v>
      </c>
      <c r="E45" s="48">
        <v>125</v>
      </c>
    </row>
    <row r="46" spans="1:5" x14ac:dyDescent="0.2">
      <c r="A46" s="139">
        <v>41</v>
      </c>
      <c r="B46" s="58"/>
      <c r="C46" s="70" t="s">
        <v>150</v>
      </c>
      <c r="D46" s="45" t="s">
        <v>216</v>
      </c>
      <c r="E46" s="48">
        <v>614</v>
      </c>
    </row>
    <row r="47" spans="1:5" x14ac:dyDescent="0.2">
      <c r="A47" s="139">
        <v>42</v>
      </c>
      <c r="B47" s="58"/>
      <c r="C47" s="70" t="s">
        <v>151</v>
      </c>
      <c r="D47" s="45" t="s">
        <v>81</v>
      </c>
      <c r="E47" s="48">
        <f>49316/9</f>
        <v>5479.5555555555557</v>
      </c>
    </row>
    <row r="48" spans="1:5" x14ac:dyDescent="0.2">
      <c r="A48" s="139">
        <v>43</v>
      </c>
      <c r="B48" s="58"/>
      <c r="C48" s="70" t="s">
        <v>152</v>
      </c>
      <c r="D48" s="79" t="s">
        <v>80</v>
      </c>
      <c r="E48" s="79">
        <v>12</v>
      </c>
    </row>
    <row r="49" spans="1:5" x14ac:dyDescent="0.2">
      <c r="A49" s="139">
        <v>44</v>
      </c>
      <c r="B49" s="58"/>
      <c r="C49" s="70" t="s">
        <v>153</v>
      </c>
      <c r="D49" s="79" t="s">
        <v>79</v>
      </c>
      <c r="E49" s="48">
        <v>75</v>
      </c>
    </row>
    <row r="50" spans="1:5" x14ac:dyDescent="0.2">
      <c r="A50" s="139">
        <v>45</v>
      </c>
      <c r="B50" s="58"/>
      <c r="C50" s="73" t="s">
        <v>154</v>
      </c>
      <c r="D50" s="45" t="s">
        <v>78</v>
      </c>
      <c r="E50" s="48">
        <v>75</v>
      </c>
    </row>
    <row r="51" spans="1:5" x14ac:dyDescent="0.2">
      <c r="A51" s="139">
        <v>46</v>
      </c>
      <c r="B51" s="58"/>
      <c r="C51" s="73" t="s">
        <v>155</v>
      </c>
      <c r="D51" s="45" t="s">
        <v>79</v>
      </c>
      <c r="E51" s="48">
        <v>2123</v>
      </c>
    </row>
    <row r="52" spans="1:5" x14ac:dyDescent="0.2">
      <c r="A52" s="139">
        <v>47</v>
      </c>
      <c r="B52" s="58"/>
      <c r="C52" s="73" t="s">
        <v>156</v>
      </c>
      <c r="D52" s="45" t="s">
        <v>79</v>
      </c>
      <c r="E52" s="48">
        <v>680</v>
      </c>
    </row>
    <row r="53" spans="1:5" x14ac:dyDescent="0.2">
      <c r="A53" s="139">
        <v>48</v>
      </c>
      <c r="B53" s="58"/>
      <c r="C53" s="73" t="s">
        <v>157</v>
      </c>
      <c r="D53" s="45" t="s">
        <v>79</v>
      </c>
      <c r="E53" s="48">
        <v>409</v>
      </c>
    </row>
    <row r="54" spans="1:5" x14ac:dyDescent="0.2">
      <c r="A54" s="139">
        <v>49</v>
      </c>
      <c r="B54" s="58"/>
      <c r="C54" s="73" t="s">
        <v>158</v>
      </c>
      <c r="D54" s="45" t="s">
        <v>79</v>
      </c>
      <c r="E54" s="48">
        <v>36</v>
      </c>
    </row>
    <row r="55" spans="1:5" x14ac:dyDescent="0.2">
      <c r="A55" s="140">
        <v>50</v>
      </c>
      <c r="B55" s="58"/>
      <c r="C55" s="74" t="s">
        <v>159</v>
      </c>
      <c r="D55" s="46" t="s">
        <v>81</v>
      </c>
      <c r="E55" s="48">
        <f>H55/9</f>
        <v>0</v>
      </c>
    </row>
    <row r="56" spans="1:5" x14ac:dyDescent="0.2">
      <c r="A56" s="140">
        <v>51</v>
      </c>
      <c r="B56" s="58"/>
      <c r="C56" s="74" t="s">
        <v>160</v>
      </c>
      <c r="D56" s="46" t="s">
        <v>81</v>
      </c>
      <c r="E56" s="48">
        <f>H56/9</f>
        <v>0</v>
      </c>
    </row>
    <row r="57" spans="1:5" x14ac:dyDescent="0.2">
      <c r="A57" s="140">
        <v>52</v>
      </c>
      <c r="B57" s="58"/>
      <c r="C57" s="74" t="s">
        <v>161</v>
      </c>
      <c r="D57" s="46" t="s">
        <v>81</v>
      </c>
      <c r="E57" s="48">
        <f>H57/9</f>
        <v>0</v>
      </c>
    </row>
    <row r="58" spans="1:5" x14ac:dyDescent="0.2">
      <c r="A58" s="140">
        <v>53</v>
      </c>
      <c r="B58" s="58"/>
      <c r="C58" s="74" t="s">
        <v>162</v>
      </c>
      <c r="D58" s="46" t="s">
        <v>81</v>
      </c>
      <c r="E58" s="48">
        <f>H58/9</f>
        <v>0</v>
      </c>
    </row>
    <row r="59" spans="1:5" x14ac:dyDescent="0.2">
      <c r="A59" s="140">
        <v>54</v>
      </c>
      <c r="B59" s="58"/>
      <c r="C59" s="72" t="s">
        <v>163</v>
      </c>
      <c r="D59" s="46" t="s">
        <v>81</v>
      </c>
      <c r="E59" s="48">
        <v>132</v>
      </c>
    </row>
    <row r="60" spans="1:5" x14ac:dyDescent="0.2">
      <c r="A60" s="140">
        <v>55</v>
      </c>
      <c r="B60" s="58"/>
      <c r="C60" s="72" t="s">
        <v>164</v>
      </c>
      <c r="D60" s="46" t="s">
        <v>78</v>
      </c>
      <c r="E60" s="48">
        <v>1</v>
      </c>
    </row>
    <row r="61" spans="1:5" x14ac:dyDescent="0.2">
      <c r="A61" s="140">
        <v>56</v>
      </c>
      <c r="B61" s="58"/>
      <c r="C61" s="72" t="s">
        <v>165</v>
      </c>
      <c r="D61" s="46" t="s">
        <v>78</v>
      </c>
      <c r="E61" s="48">
        <v>1</v>
      </c>
    </row>
    <row r="62" spans="1:5" x14ac:dyDescent="0.2">
      <c r="A62" s="140">
        <v>57</v>
      </c>
      <c r="B62" s="58"/>
      <c r="C62" s="72" t="s">
        <v>166</v>
      </c>
      <c r="D62" s="46" t="s">
        <v>79</v>
      </c>
      <c r="E62" s="48">
        <v>306</v>
      </c>
    </row>
    <row r="63" spans="1:5" x14ac:dyDescent="0.2">
      <c r="A63" s="140">
        <v>58</v>
      </c>
      <c r="B63" s="58"/>
      <c r="C63" s="72" t="s">
        <v>167</v>
      </c>
      <c r="D63" s="46" t="s">
        <v>78</v>
      </c>
      <c r="E63" s="48">
        <v>2</v>
      </c>
    </row>
    <row r="64" spans="1:5" x14ac:dyDescent="0.2">
      <c r="A64" s="140">
        <v>59</v>
      </c>
      <c r="B64" s="58"/>
      <c r="C64" s="72" t="s">
        <v>168</v>
      </c>
      <c r="D64" s="46" t="s">
        <v>78</v>
      </c>
      <c r="E64" s="48">
        <v>4</v>
      </c>
    </row>
    <row r="65" spans="1:5" x14ac:dyDescent="0.2">
      <c r="A65" s="140">
        <v>60</v>
      </c>
      <c r="B65" s="58"/>
      <c r="C65" s="72" t="s">
        <v>169</v>
      </c>
      <c r="D65" s="46" t="s">
        <v>79</v>
      </c>
      <c r="E65" s="48">
        <v>72</v>
      </c>
    </row>
    <row r="66" spans="1:5" x14ac:dyDescent="0.2">
      <c r="A66" s="140">
        <v>61</v>
      </c>
      <c r="B66" s="58"/>
      <c r="C66" s="72" t="s">
        <v>170</v>
      </c>
      <c r="D66" s="46" t="s">
        <v>79</v>
      </c>
      <c r="E66" s="48">
        <v>29</v>
      </c>
    </row>
    <row r="67" spans="1:5" x14ac:dyDescent="0.2">
      <c r="A67" s="139">
        <v>62</v>
      </c>
      <c r="B67" s="58"/>
      <c r="C67" s="73" t="s">
        <v>171</v>
      </c>
      <c r="D67" s="79" t="s">
        <v>81</v>
      </c>
      <c r="E67" s="48">
        <f>H67/9</f>
        <v>0</v>
      </c>
    </row>
    <row r="68" spans="1:5" x14ac:dyDescent="0.2">
      <c r="A68" s="140">
        <v>63</v>
      </c>
      <c r="B68" s="58"/>
      <c r="C68" s="74" t="s">
        <v>172</v>
      </c>
      <c r="D68" s="46" t="s">
        <v>215</v>
      </c>
      <c r="E68" s="48">
        <v>1</v>
      </c>
    </row>
    <row r="69" spans="1:5" x14ac:dyDescent="0.2">
      <c r="A69" s="140">
        <v>64</v>
      </c>
      <c r="B69" s="58"/>
      <c r="C69" s="74" t="s">
        <v>173</v>
      </c>
      <c r="D69" s="46" t="s">
        <v>79</v>
      </c>
      <c r="E69" s="48">
        <v>281</v>
      </c>
    </row>
    <row r="70" spans="1:5" x14ac:dyDescent="0.2">
      <c r="A70" s="140">
        <v>65</v>
      </c>
      <c r="B70" s="58"/>
      <c r="C70" s="74" t="s">
        <v>174</v>
      </c>
      <c r="D70" s="46" t="s">
        <v>79</v>
      </c>
      <c r="E70" s="48">
        <v>977</v>
      </c>
    </row>
    <row r="71" spans="1:5" x14ac:dyDescent="0.2">
      <c r="A71" s="140">
        <v>66</v>
      </c>
      <c r="B71" s="58"/>
      <c r="C71" s="74" t="s">
        <v>175</v>
      </c>
      <c r="D71" s="46" t="s">
        <v>81</v>
      </c>
      <c r="E71" s="48">
        <v>5743</v>
      </c>
    </row>
    <row r="72" spans="1:5" x14ac:dyDescent="0.2">
      <c r="A72" s="140">
        <v>67</v>
      </c>
      <c r="B72" s="58"/>
      <c r="C72" s="74" t="s">
        <v>176</v>
      </c>
      <c r="D72" s="46" t="s">
        <v>81</v>
      </c>
      <c r="E72" s="48">
        <v>2174</v>
      </c>
    </row>
    <row r="73" spans="1:5" x14ac:dyDescent="0.2">
      <c r="A73" s="140">
        <v>68</v>
      </c>
      <c r="B73" s="58"/>
      <c r="C73" s="72" t="s">
        <v>177</v>
      </c>
      <c r="D73" s="46" t="s">
        <v>217</v>
      </c>
      <c r="E73" s="48">
        <v>1</v>
      </c>
    </row>
    <row r="74" spans="1:5" x14ac:dyDescent="0.2">
      <c r="A74" s="140">
        <v>69</v>
      </c>
      <c r="B74" s="58"/>
      <c r="C74" s="74" t="s">
        <v>178</v>
      </c>
      <c r="D74" s="46" t="s">
        <v>79</v>
      </c>
      <c r="E74" s="48">
        <v>657</v>
      </c>
    </row>
    <row r="75" spans="1:5" x14ac:dyDescent="0.2">
      <c r="A75" s="140">
        <v>70</v>
      </c>
      <c r="B75" s="58"/>
      <c r="C75" s="74" t="s">
        <v>179</v>
      </c>
      <c r="D75" s="46" t="s">
        <v>79</v>
      </c>
      <c r="E75" s="48">
        <v>287</v>
      </c>
    </row>
    <row r="76" spans="1:5" x14ac:dyDescent="0.2">
      <c r="A76" s="140">
        <v>71</v>
      </c>
      <c r="B76" s="58"/>
      <c r="C76" s="74" t="s">
        <v>180</v>
      </c>
      <c r="D76" s="46" t="s">
        <v>79</v>
      </c>
      <c r="E76" s="48">
        <v>48</v>
      </c>
    </row>
    <row r="77" spans="1:5" x14ac:dyDescent="0.2">
      <c r="A77" s="140">
        <v>72</v>
      </c>
      <c r="B77" s="58"/>
      <c r="C77" s="74" t="s">
        <v>181</v>
      </c>
      <c r="D77" s="46" t="s">
        <v>78</v>
      </c>
      <c r="E77" s="48">
        <v>5</v>
      </c>
    </row>
    <row r="78" spans="1:5" x14ac:dyDescent="0.2">
      <c r="A78" s="140">
        <v>73</v>
      </c>
      <c r="B78" s="58"/>
      <c r="C78" s="74" t="s">
        <v>182</v>
      </c>
      <c r="D78" s="46" t="s">
        <v>78</v>
      </c>
      <c r="E78" s="48">
        <v>4</v>
      </c>
    </row>
    <row r="79" spans="1:5" x14ac:dyDescent="0.2">
      <c r="A79" s="140">
        <v>74</v>
      </c>
      <c r="B79" s="58"/>
      <c r="C79" s="74" t="s">
        <v>183</v>
      </c>
      <c r="D79" s="46" t="s">
        <v>78</v>
      </c>
      <c r="E79" s="48">
        <v>12</v>
      </c>
    </row>
    <row r="80" spans="1:5" x14ac:dyDescent="0.2">
      <c r="A80" s="140">
        <v>75</v>
      </c>
      <c r="B80" s="58"/>
      <c r="C80" s="74" t="s">
        <v>184</v>
      </c>
      <c r="D80" s="46" t="s">
        <v>78</v>
      </c>
      <c r="E80" s="48">
        <v>2</v>
      </c>
    </row>
    <row r="81" spans="1:5" x14ac:dyDescent="0.2">
      <c r="A81" s="140">
        <v>76</v>
      </c>
      <c r="B81" s="58"/>
      <c r="C81" s="74" t="s">
        <v>185</v>
      </c>
      <c r="D81" s="46" t="s">
        <v>78</v>
      </c>
      <c r="E81" s="48">
        <v>1</v>
      </c>
    </row>
    <row r="82" spans="1:5" x14ac:dyDescent="0.2">
      <c r="A82" s="140">
        <v>77</v>
      </c>
      <c r="B82" s="58"/>
      <c r="C82" s="74" t="s">
        <v>186</v>
      </c>
      <c r="D82" s="46" t="s">
        <v>78</v>
      </c>
      <c r="E82" s="48">
        <v>1</v>
      </c>
    </row>
    <row r="83" spans="1:5" x14ac:dyDescent="0.2">
      <c r="A83" s="140">
        <v>78</v>
      </c>
      <c r="B83" s="58"/>
      <c r="C83" s="74" t="s">
        <v>187</v>
      </c>
      <c r="D83" s="46" t="s">
        <v>215</v>
      </c>
      <c r="E83" s="48">
        <v>1</v>
      </c>
    </row>
    <row r="84" spans="1:5" x14ac:dyDescent="0.2">
      <c r="A84" s="140">
        <v>79</v>
      </c>
      <c r="B84" s="58"/>
      <c r="C84" s="71" t="s">
        <v>234</v>
      </c>
      <c r="D84" s="78" t="s">
        <v>79</v>
      </c>
      <c r="E84" s="78">
        <v>30</v>
      </c>
    </row>
    <row r="85" spans="1:5" ht="13.5" thickBot="1" x14ac:dyDescent="0.25">
      <c r="A85" s="140">
        <v>80</v>
      </c>
      <c r="B85" s="60"/>
      <c r="C85" s="70" t="s">
        <v>235</v>
      </c>
      <c r="D85" s="45" t="s">
        <v>79</v>
      </c>
      <c r="E85" s="54">
        <v>710</v>
      </c>
    </row>
    <row r="86" spans="1:5" x14ac:dyDescent="0.2">
      <c r="A86" s="140">
        <v>81</v>
      </c>
      <c r="C86" s="72" t="s">
        <v>109</v>
      </c>
      <c r="D86" s="46" t="s">
        <v>117</v>
      </c>
      <c r="E86" s="48">
        <v>1</v>
      </c>
    </row>
    <row r="87" spans="1:5" x14ac:dyDescent="0.2">
      <c r="A87" s="140">
        <v>82</v>
      </c>
      <c r="C87" s="75" t="s">
        <v>188</v>
      </c>
      <c r="D87" s="80" t="s">
        <v>79</v>
      </c>
      <c r="E87" s="78">
        <v>55</v>
      </c>
    </row>
    <row r="88" spans="1:5" ht="13.5" thickBot="1" x14ac:dyDescent="0.25">
      <c r="A88" s="140">
        <v>83</v>
      </c>
      <c r="C88" s="72" t="s">
        <v>189</v>
      </c>
      <c r="D88" s="46" t="s">
        <v>79</v>
      </c>
      <c r="E88" s="48">
        <v>488</v>
      </c>
    </row>
    <row r="89" spans="1:5" x14ac:dyDescent="0.2">
      <c r="A89" s="140">
        <v>84</v>
      </c>
      <c r="B89" s="59"/>
      <c r="C89" s="72" t="s">
        <v>190</v>
      </c>
      <c r="D89" s="46" t="s">
        <v>79</v>
      </c>
      <c r="E89" s="48">
        <v>330</v>
      </c>
    </row>
    <row r="90" spans="1:5" x14ac:dyDescent="0.2">
      <c r="A90" s="140">
        <v>85</v>
      </c>
      <c r="B90" s="58"/>
      <c r="C90" s="73" t="s">
        <v>191</v>
      </c>
      <c r="D90" s="46" t="s">
        <v>117</v>
      </c>
      <c r="E90" s="48">
        <v>1</v>
      </c>
    </row>
    <row r="91" spans="1:5" ht="13.5" thickBot="1" x14ac:dyDescent="0.25">
      <c r="A91" s="140">
        <v>86</v>
      </c>
      <c r="B91" s="60"/>
      <c r="C91" s="73" t="s">
        <v>192</v>
      </c>
      <c r="D91" s="46" t="s">
        <v>117</v>
      </c>
      <c r="E91" s="48">
        <v>1</v>
      </c>
    </row>
    <row r="92" spans="1:5" x14ac:dyDescent="0.2">
      <c r="A92" s="140">
        <v>87</v>
      </c>
      <c r="C92" s="73" t="s">
        <v>193</v>
      </c>
      <c r="D92" s="46" t="s">
        <v>215</v>
      </c>
      <c r="E92" s="48">
        <v>1</v>
      </c>
    </row>
    <row r="93" spans="1:5" x14ac:dyDescent="0.2">
      <c r="A93" s="140">
        <v>88</v>
      </c>
      <c r="C93" s="73" t="s">
        <v>194</v>
      </c>
      <c r="D93" s="46" t="s">
        <v>79</v>
      </c>
      <c r="E93" s="48">
        <v>2567</v>
      </c>
    </row>
    <row r="94" spans="1:5" ht="13.5" thickBot="1" x14ac:dyDescent="0.25">
      <c r="A94" s="140">
        <v>89</v>
      </c>
      <c r="C94" s="73" t="s">
        <v>195</v>
      </c>
      <c r="D94" s="46" t="s">
        <v>79</v>
      </c>
      <c r="E94" s="46">
        <v>256</v>
      </c>
    </row>
    <row r="95" spans="1:5" x14ac:dyDescent="0.2">
      <c r="A95" s="140">
        <v>90</v>
      </c>
      <c r="B95" s="59"/>
      <c r="C95" s="73" t="s">
        <v>196</v>
      </c>
      <c r="D95" s="46" t="s">
        <v>79</v>
      </c>
      <c r="E95" s="46">
        <v>175</v>
      </c>
    </row>
    <row r="96" spans="1:5" x14ac:dyDescent="0.2">
      <c r="A96" s="139">
        <v>91</v>
      </c>
      <c r="B96" s="58"/>
      <c r="C96" s="71" t="s">
        <v>233</v>
      </c>
      <c r="D96" s="78" t="s">
        <v>78</v>
      </c>
      <c r="E96" s="78">
        <v>1</v>
      </c>
    </row>
    <row r="97" spans="1:5" ht="13.5" thickBot="1" x14ac:dyDescent="0.25">
      <c r="A97" s="140">
        <v>92</v>
      </c>
      <c r="B97" s="60"/>
      <c r="C97" s="72" t="s">
        <v>197</v>
      </c>
      <c r="D97" s="46" t="s">
        <v>79</v>
      </c>
      <c r="E97" s="48">
        <v>1640</v>
      </c>
    </row>
    <row r="98" spans="1:5" x14ac:dyDescent="0.2">
      <c r="A98" s="140">
        <v>93</v>
      </c>
      <c r="C98" s="72" t="s">
        <v>198</v>
      </c>
      <c r="D98" s="46" t="s">
        <v>79</v>
      </c>
      <c r="E98" s="48">
        <v>330</v>
      </c>
    </row>
    <row r="99" spans="1:5" x14ac:dyDescent="0.2">
      <c r="A99" s="140">
        <v>94</v>
      </c>
      <c r="C99" s="72" t="s">
        <v>199</v>
      </c>
      <c r="D99" s="46" t="s">
        <v>79</v>
      </c>
      <c r="E99" s="48">
        <v>520</v>
      </c>
    </row>
    <row r="100" spans="1:5" ht="13.5" thickBot="1" x14ac:dyDescent="0.25">
      <c r="A100" s="140">
        <v>95</v>
      </c>
      <c r="C100" s="72" t="s">
        <v>108</v>
      </c>
      <c r="D100" s="46" t="s">
        <v>78</v>
      </c>
      <c r="E100" s="48">
        <v>7</v>
      </c>
    </row>
    <row r="101" spans="1:5" x14ac:dyDescent="0.2">
      <c r="A101" s="140">
        <v>96</v>
      </c>
      <c r="B101" s="59"/>
      <c r="C101" s="72" t="s">
        <v>200</v>
      </c>
      <c r="D101" s="46" t="s">
        <v>78</v>
      </c>
      <c r="E101" s="48">
        <v>1</v>
      </c>
    </row>
    <row r="102" spans="1:5" ht="13.5" thickBot="1" x14ac:dyDescent="0.25">
      <c r="A102" s="140">
        <v>97</v>
      </c>
      <c r="B102" s="60"/>
      <c r="C102" s="73" t="s">
        <v>201</v>
      </c>
      <c r="D102" s="46" t="s">
        <v>78</v>
      </c>
      <c r="E102" s="48">
        <v>10</v>
      </c>
    </row>
    <row r="103" spans="1:5" x14ac:dyDescent="0.2">
      <c r="A103" s="140">
        <v>98</v>
      </c>
      <c r="C103" s="73" t="s">
        <v>202</v>
      </c>
      <c r="D103" s="46" t="s">
        <v>78</v>
      </c>
      <c r="E103" s="48">
        <v>27</v>
      </c>
    </row>
    <row r="104" spans="1:5" x14ac:dyDescent="0.2">
      <c r="A104" s="140">
        <v>99</v>
      </c>
      <c r="C104" s="73" t="s">
        <v>203</v>
      </c>
      <c r="D104" s="46" t="s">
        <v>78</v>
      </c>
      <c r="E104" s="48">
        <v>8</v>
      </c>
    </row>
    <row r="105" spans="1:5" ht="13.5" thickBot="1" x14ac:dyDescent="0.25">
      <c r="A105" s="140">
        <v>100</v>
      </c>
      <c r="C105" s="73" t="s">
        <v>204</v>
      </c>
      <c r="D105" s="46" t="s">
        <v>78</v>
      </c>
      <c r="E105" s="48">
        <v>2</v>
      </c>
    </row>
    <row r="106" spans="1:5" x14ac:dyDescent="0.2">
      <c r="A106" s="140">
        <v>101</v>
      </c>
      <c r="B106" s="59"/>
      <c r="C106" s="73" t="s">
        <v>205</v>
      </c>
      <c r="D106" s="46" t="s">
        <v>78</v>
      </c>
      <c r="E106" s="83">
        <v>1</v>
      </c>
    </row>
    <row r="107" spans="1:5" x14ac:dyDescent="0.2">
      <c r="A107" s="140">
        <v>102</v>
      </c>
      <c r="B107" s="58"/>
      <c r="C107" s="73" t="s">
        <v>206</v>
      </c>
      <c r="D107" s="46" t="s">
        <v>79</v>
      </c>
      <c r="E107" s="48">
        <v>1560</v>
      </c>
    </row>
    <row r="108" spans="1:5" x14ac:dyDescent="0.2">
      <c r="A108" s="140">
        <v>103</v>
      </c>
      <c r="B108" s="58"/>
      <c r="C108" s="73" t="s">
        <v>207</v>
      </c>
      <c r="D108" s="46" t="s">
        <v>79</v>
      </c>
      <c r="E108" s="48">
        <v>640</v>
      </c>
    </row>
    <row r="109" spans="1:5" x14ac:dyDescent="0.2">
      <c r="A109" s="140">
        <v>104</v>
      </c>
      <c r="B109" s="58"/>
      <c r="C109" s="73" t="s">
        <v>208</v>
      </c>
      <c r="D109" s="46" t="s">
        <v>79</v>
      </c>
      <c r="E109" s="48">
        <v>5900</v>
      </c>
    </row>
    <row r="110" spans="1:5" ht="13.5" thickBot="1" x14ac:dyDescent="0.25">
      <c r="A110" s="140">
        <v>105</v>
      </c>
      <c r="B110" s="60"/>
      <c r="C110" s="73" t="s">
        <v>209</v>
      </c>
      <c r="D110" s="46" t="s">
        <v>79</v>
      </c>
      <c r="E110" s="48">
        <v>600</v>
      </c>
    </row>
    <row r="111" spans="1:5" x14ac:dyDescent="0.2">
      <c r="A111" s="140">
        <v>106</v>
      </c>
      <c r="C111" s="73" t="s">
        <v>110</v>
      </c>
      <c r="D111" s="46" t="s">
        <v>116</v>
      </c>
      <c r="E111" s="48">
        <v>40</v>
      </c>
    </row>
    <row r="112" spans="1:5" x14ac:dyDescent="0.2">
      <c r="A112" s="140">
        <v>107</v>
      </c>
      <c r="C112" s="73" t="s">
        <v>111</v>
      </c>
      <c r="D112" s="46" t="s">
        <v>79</v>
      </c>
      <c r="E112" s="48">
        <f>12*7</f>
        <v>84</v>
      </c>
    </row>
    <row r="113" spans="1:6" ht="13.5" thickBot="1" x14ac:dyDescent="0.25">
      <c r="A113" s="140">
        <v>108</v>
      </c>
      <c r="C113" s="72" t="s">
        <v>210</v>
      </c>
      <c r="D113" s="46" t="s">
        <v>79</v>
      </c>
      <c r="E113" s="48">
        <v>3613</v>
      </c>
    </row>
    <row r="114" spans="1:6" x14ac:dyDescent="0.2">
      <c r="A114" s="140">
        <v>109</v>
      </c>
      <c r="B114" s="59"/>
      <c r="C114" s="72" t="s">
        <v>211</v>
      </c>
      <c r="D114" s="46" t="s">
        <v>79</v>
      </c>
      <c r="E114" s="48">
        <v>1054</v>
      </c>
    </row>
    <row r="115" spans="1:6" ht="13.5" thickBot="1" x14ac:dyDescent="0.25">
      <c r="A115" s="140">
        <v>110</v>
      </c>
      <c r="B115" s="60"/>
      <c r="C115" s="72" t="s">
        <v>212</v>
      </c>
      <c r="D115" s="46" t="s">
        <v>78</v>
      </c>
      <c r="E115" s="48">
        <v>7</v>
      </c>
    </row>
    <row r="116" spans="1:6" x14ac:dyDescent="0.2">
      <c r="A116" s="140">
        <v>111</v>
      </c>
      <c r="C116" s="72" t="s">
        <v>213</v>
      </c>
      <c r="D116" s="46" t="s">
        <v>215</v>
      </c>
      <c r="E116" s="48">
        <v>1</v>
      </c>
    </row>
    <row r="117" spans="1:6" x14ac:dyDescent="0.2">
      <c r="A117" s="139">
        <v>112</v>
      </c>
      <c r="C117" s="70" t="s">
        <v>112</v>
      </c>
      <c r="D117" s="45" t="s">
        <v>78</v>
      </c>
      <c r="E117" s="48">
        <v>1</v>
      </c>
    </row>
    <row r="118" spans="1:6" x14ac:dyDescent="0.2">
      <c r="A118" s="139">
        <v>113</v>
      </c>
      <c r="C118" s="70" t="s">
        <v>95</v>
      </c>
      <c r="D118" s="45" t="s">
        <v>88</v>
      </c>
      <c r="E118" s="54">
        <v>1</v>
      </c>
    </row>
    <row r="119" spans="1:6" ht="13.5" thickBot="1" x14ac:dyDescent="0.25">
      <c r="A119" s="139">
        <v>114</v>
      </c>
      <c r="C119" s="76" t="s">
        <v>113</v>
      </c>
      <c r="D119" s="81" t="s">
        <v>215</v>
      </c>
      <c r="E119" s="84">
        <v>1</v>
      </c>
    </row>
    <row r="120" spans="1:6" ht="13.5" thickBot="1" x14ac:dyDescent="0.25">
      <c r="A120" s="141">
        <v>115</v>
      </c>
      <c r="B120" s="59"/>
      <c r="C120" s="77" t="s">
        <v>214</v>
      </c>
      <c r="D120" s="49" t="s">
        <v>96</v>
      </c>
      <c r="E120" s="55">
        <v>1</v>
      </c>
    </row>
    <row r="121" spans="1:6" ht="13.5" thickBot="1" x14ac:dyDescent="0.25">
      <c r="A121" s="50"/>
      <c r="B121" s="58"/>
      <c r="C121" s="61"/>
      <c r="D121" s="49"/>
      <c r="E121" s="55"/>
    </row>
    <row r="122" spans="1:6" x14ac:dyDescent="0.2">
      <c r="A122" s="52"/>
    </row>
    <row r="123" spans="1:6" x14ac:dyDescent="0.2">
      <c r="A123" s="53"/>
    </row>
    <row r="124" spans="1:6" ht="16.5" thickBot="1" x14ac:dyDescent="0.25">
      <c r="A124" s="142"/>
      <c r="B124" s="190" t="s">
        <v>218</v>
      </c>
      <c r="C124" s="191"/>
      <c r="D124" s="191"/>
      <c r="E124" s="191"/>
      <c r="F124" s="190"/>
    </row>
    <row r="125" spans="1:6" ht="13.5" thickBot="1" x14ac:dyDescent="0.25">
      <c r="A125" s="147" t="s">
        <v>66</v>
      </c>
      <c r="B125" s="28" t="s">
        <v>67</v>
      </c>
      <c r="C125" s="28" t="s">
        <v>68</v>
      </c>
      <c r="D125" s="29" t="s">
        <v>19</v>
      </c>
      <c r="E125" s="29" t="s">
        <v>20</v>
      </c>
      <c r="F125" s="146"/>
    </row>
    <row r="126" spans="1:6" x14ac:dyDescent="0.2">
      <c r="A126" s="143">
        <v>116</v>
      </c>
      <c r="B126" s="59"/>
      <c r="C126" s="94" t="s">
        <v>135</v>
      </c>
      <c r="D126" s="95" t="s">
        <v>215</v>
      </c>
      <c r="E126" s="78">
        <v>1</v>
      </c>
    </row>
    <row r="127" spans="1:6" x14ac:dyDescent="0.2">
      <c r="A127" s="144">
        <v>117</v>
      </c>
      <c r="B127" s="58"/>
      <c r="C127" s="89" t="s">
        <v>219</v>
      </c>
      <c r="D127" s="90" t="s">
        <v>215</v>
      </c>
      <c r="E127" s="90">
        <v>1</v>
      </c>
    </row>
    <row r="128" spans="1:6" x14ac:dyDescent="0.2">
      <c r="A128" s="144">
        <v>118</v>
      </c>
      <c r="B128" s="58"/>
      <c r="C128" s="91" t="s">
        <v>220</v>
      </c>
      <c r="D128" s="90" t="s">
        <v>215</v>
      </c>
      <c r="E128" s="90">
        <v>1</v>
      </c>
    </row>
    <row r="129" spans="1:6" ht="13.5" thickBot="1" x14ac:dyDescent="0.25">
      <c r="A129" s="144">
        <v>119</v>
      </c>
      <c r="B129" s="60"/>
      <c r="C129" s="70" t="s">
        <v>138</v>
      </c>
      <c r="D129" s="45" t="s">
        <v>78</v>
      </c>
      <c r="E129" s="48">
        <v>6</v>
      </c>
    </row>
    <row r="130" spans="1:6" x14ac:dyDescent="0.2">
      <c r="A130" s="144">
        <v>120</v>
      </c>
      <c r="C130" s="70" t="s">
        <v>140</v>
      </c>
      <c r="D130" s="45" t="s">
        <v>78</v>
      </c>
      <c r="E130" s="48">
        <v>23</v>
      </c>
    </row>
    <row r="131" spans="1:6" x14ac:dyDescent="0.2">
      <c r="A131" s="144">
        <v>121</v>
      </c>
      <c r="C131" s="70" t="s">
        <v>137</v>
      </c>
      <c r="D131" s="45" t="s">
        <v>116</v>
      </c>
      <c r="E131" s="48">
        <v>96284</v>
      </c>
    </row>
    <row r="132" spans="1:6" x14ac:dyDescent="0.2">
      <c r="A132" s="144">
        <v>122</v>
      </c>
      <c r="C132" s="92" t="s">
        <v>221</v>
      </c>
      <c r="D132" s="84" t="s">
        <v>215</v>
      </c>
      <c r="E132" s="54">
        <v>3</v>
      </c>
    </row>
    <row r="133" spans="1:6" x14ac:dyDescent="0.2">
      <c r="A133" s="144">
        <v>123</v>
      </c>
      <c r="C133" s="72" t="s">
        <v>199</v>
      </c>
      <c r="D133" s="46" t="s">
        <v>79</v>
      </c>
      <c r="E133" s="48">
        <v>800</v>
      </c>
    </row>
    <row r="134" spans="1:6" ht="13.5" thickBot="1" x14ac:dyDescent="0.25">
      <c r="A134" s="145">
        <v>124</v>
      </c>
      <c r="C134" s="93" t="s">
        <v>222</v>
      </c>
      <c r="D134" s="57" t="s">
        <v>79</v>
      </c>
      <c r="E134" s="56">
        <v>2400</v>
      </c>
    </row>
    <row r="137" spans="1:6" ht="16.5" thickBot="1" x14ac:dyDescent="0.25">
      <c r="A137" s="142"/>
      <c r="B137" s="191" t="s">
        <v>223</v>
      </c>
      <c r="C137" s="191"/>
      <c r="D137" s="191"/>
      <c r="E137" s="191"/>
      <c r="F137" s="191"/>
    </row>
    <row r="138" spans="1:6" ht="13.5" thickBot="1" x14ac:dyDescent="0.25">
      <c r="A138" s="147" t="s">
        <v>66</v>
      </c>
      <c r="B138" s="28" t="s">
        <v>67</v>
      </c>
      <c r="C138" s="28" t="s">
        <v>68</v>
      </c>
      <c r="D138" s="29" t="s">
        <v>19</v>
      </c>
      <c r="E138" s="29" t="s">
        <v>20</v>
      </c>
      <c r="F138" s="146"/>
    </row>
    <row r="139" spans="1:6" ht="13.5" thickBot="1" x14ac:dyDescent="0.25">
      <c r="A139" s="157">
        <v>125</v>
      </c>
      <c r="C139" s="152" t="s">
        <v>224</v>
      </c>
      <c r="D139" s="155" t="s">
        <v>215</v>
      </c>
      <c r="E139" s="156">
        <v>1</v>
      </c>
    </row>
    <row r="142" spans="1:6" ht="16.5" customHeight="1" thickBot="1" x14ac:dyDescent="0.25">
      <c r="A142" s="142"/>
      <c r="B142" s="191" t="s">
        <v>225</v>
      </c>
      <c r="C142" s="191"/>
      <c r="D142" s="191"/>
      <c r="E142" s="191"/>
      <c r="F142" s="191"/>
    </row>
    <row r="143" spans="1:6" ht="13.5" thickBot="1" x14ac:dyDescent="0.25">
      <c r="A143" s="147" t="s">
        <v>66</v>
      </c>
      <c r="B143" s="28" t="s">
        <v>67</v>
      </c>
      <c r="C143" s="28" t="s">
        <v>68</v>
      </c>
      <c r="D143" s="29" t="s">
        <v>19</v>
      </c>
      <c r="E143" s="29" t="s">
        <v>20</v>
      </c>
      <c r="F143" s="146"/>
    </row>
    <row r="144" spans="1:6" x14ac:dyDescent="0.2">
      <c r="A144" s="138">
        <v>126</v>
      </c>
      <c r="C144" s="69" t="s">
        <v>226</v>
      </c>
      <c r="D144" s="110" t="s">
        <v>78</v>
      </c>
      <c r="E144" s="111">
        <v>2</v>
      </c>
    </row>
    <row r="145" spans="1:6" x14ac:dyDescent="0.2">
      <c r="A145" s="139">
        <v>127</v>
      </c>
      <c r="C145" s="158" t="s">
        <v>120</v>
      </c>
      <c r="D145" s="112" t="s">
        <v>116</v>
      </c>
      <c r="E145" s="82">
        <v>1789</v>
      </c>
    </row>
    <row r="146" spans="1:6" x14ac:dyDescent="0.2">
      <c r="A146" s="139">
        <v>128</v>
      </c>
      <c r="C146" s="70" t="s">
        <v>107</v>
      </c>
      <c r="D146" s="45" t="s">
        <v>80</v>
      </c>
      <c r="E146" s="48">
        <v>22</v>
      </c>
    </row>
    <row r="147" spans="1:6" ht="13.5" thickBot="1" x14ac:dyDescent="0.25">
      <c r="A147" s="141">
        <v>129</v>
      </c>
      <c r="C147" s="93" t="s">
        <v>156</v>
      </c>
      <c r="D147" s="113" t="s">
        <v>79</v>
      </c>
      <c r="E147" s="114">
        <v>99</v>
      </c>
    </row>
    <row r="148" spans="1:6" x14ac:dyDescent="0.2">
      <c r="A148" s="142"/>
      <c r="C148" s="159"/>
      <c r="D148" s="160"/>
      <c r="E148" s="52"/>
    </row>
    <row r="149" spans="1:6" x14ac:dyDescent="0.2">
      <c r="A149" s="142"/>
      <c r="C149" s="159"/>
      <c r="D149" s="160"/>
      <c r="E149" s="52"/>
    </row>
    <row r="150" spans="1:6" ht="16.5" customHeight="1" thickBot="1" x14ac:dyDescent="0.25">
      <c r="A150" s="142"/>
      <c r="B150" s="191" t="s">
        <v>227</v>
      </c>
      <c r="C150" s="191"/>
      <c r="D150" s="191"/>
      <c r="E150" s="191"/>
      <c r="F150" s="191"/>
    </row>
    <row r="151" spans="1:6" ht="13.5" thickBot="1" x14ac:dyDescent="0.25">
      <c r="A151" s="147" t="s">
        <v>66</v>
      </c>
      <c r="B151" s="28" t="s">
        <v>67</v>
      </c>
      <c r="C151" s="28" t="s">
        <v>68</v>
      </c>
      <c r="D151" s="29" t="s">
        <v>19</v>
      </c>
      <c r="E151" s="29" t="s">
        <v>20</v>
      </c>
      <c r="F151" s="146"/>
    </row>
    <row r="152" spans="1:6" ht="13.5" thickBot="1" x14ac:dyDescent="0.25">
      <c r="A152" s="161">
        <v>130</v>
      </c>
      <c r="C152" s="162" t="s">
        <v>228</v>
      </c>
      <c r="D152" s="163" t="s">
        <v>116</v>
      </c>
      <c r="E152" s="164">
        <v>4500</v>
      </c>
    </row>
    <row r="153" spans="1:6" x14ac:dyDescent="0.2">
      <c r="A153" s="167"/>
      <c r="B153" s="137"/>
      <c r="C153" s="165"/>
      <c r="D153" s="166"/>
      <c r="E153" s="166"/>
    </row>
    <row r="154" spans="1:6" x14ac:dyDescent="0.2">
      <c r="A154" s="150"/>
      <c r="B154" s="137"/>
      <c r="C154" s="137"/>
      <c r="D154" s="151"/>
      <c r="E154" s="151"/>
    </row>
    <row r="155" spans="1:6" ht="16.5" customHeight="1" thickBot="1" x14ac:dyDescent="0.25">
      <c r="A155" s="142"/>
      <c r="B155" s="183" t="s">
        <v>229</v>
      </c>
      <c r="C155" s="183"/>
      <c r="D155" s="183"/>
      <c r="E155" s="183"/>
      <c r="F155" s="183"/>
    </row>
    <row r="156" spans="1:6" ht="13.5" thickBot="1" x14ac:dyDescent="0.25">
      <c r="A156" s="147" t="s">
        <v>66</v>
      </c>
      <c r="B156" s="28" t="s">
        <v>67</v>
      </c>
      <c r="C156" s="28" t="s">
        <v>68</v>
      </c>
      <c r="D156" s="29" t="s">
        <v>19</v>
      </c>
      <c r="E156" s="29" t="s">
        <v>20</v>
      </c>
      <c r="F156" s="146"/>
    </row>
    <row r="157" spans="1:6" ht="16.5" customHeight="1" thickBot="1" x14ac:dyDescent="0.25">
      <c r="A157" s="169">
        <v>131</v>
      </c>
      <c r="B157" s="130"/>
      <c r="C157" s="170" t="s">
        <v>230</v>
      </c>
      <c r="D157" s="163" t="s">
        <v>116</v>
      </c>
      <c r="E157" s="163">
        <v>1800</v>
      </c>
      <c r="F157" s="168"/>
    </row>
    <row r="158" spans="1:6" ht="16.5" customHeight="1" thickBot="1" x14ac:dyDescent="0.25">
      <c r="A158" s="142"/>
      <c r="B158" s="130"/>
      <c r="C158" s="168"/>
      <c r="D158" s="168"/>
      <c r="E158" s="168"/>
      <c r="F158" s="168"/>
    </row>
    <row r="159" spans="1:6" ht="16.5" customHeight="1" thickBot="1" x14ac:dyDescent="0.25">
      <c r="A159" s="142"/>
      <c r="B159" s="130"/>
      <c r="C159" s="168"/>
      <c r="D159" s="168"/>
      <c r="E159" s="168"/>
      <c r="F159" s="168"/>
    </row>
    <row r="160" spans="1:6" ht="16.5" customHeight="1" thickBot="1" x14ac:dyDescent="0.25">
      <c r="A160" s="142"/>
      <c r="B160" s="130"/>
      <c r="C160" s="168"/>
      <c r="D160" s="168"/>
      <c r="E160" s="168"/>
      <c r="F160" s="168"/>
    </row>
    <row r="162" spans="1:5" x14ac:dyDescent="0.2">
      <c r="A162" s="150"/>
      <c r="B162" s="137"/>
      <c r="C162" s="137"/>
      <c r="D162" s="151"/>
      <c r="E162" s="151"/>
    </row>
    <row r="163" spans="1:5" x14ac:dyDescent="0.2">
      <c r="A163" s="150"/>
      <c r="B163" s="137"/>
      <c r="C163" s="137"/>
      <c r="D163" s="151"/>
      <c r="E163" s="151"/>
    </row>
    <row r="164" spans="1:5" x14ac:dyDescent="0.2">
      <c r="A164" s="150"/>
      <c r="B164" s="137"/>
      <c r="C164" s="137"/>
      <c r="D164" s="151"/>
      <c r="E164" s="151"/>
    </row>
    <row r="165" spans="1:5" x14ac:dyDescent="0.2">
      <c r="A165" s="150"/>
      <c r="B165" s="137"/>
      <c r="C165" s="137"/>
      <c r="D165" s="151"/>
      <c r="E165" s="151"/>
    </row>
    <row r="166" spans="1:5" x14ac:dyDescent="0.2">
      <c r="A166" s="150"/>
      <c r="B166" s="137"/>
      <c r="C166" s="137"/>
      <c r="D166" s="151"/>
      <c r="E166" s="151"/>
    </row>
  </sheetData>
  <mergeCells count="8">
    <mergeCell ref="B137:F137"/>
    <mergeCell ref="B142:F142"/>
    <mergeCell ref="B150:F150"/>
    <mergeCell ref="B155:F155"/>
    <mergeCell ref="A1:E1"/>
    <mergeCell ref="A2:E2"/>
    <mergeCell ref="A3:E3"/>
    <mergeCell ref="B124:F124"/>
  </mergeCells>
  <phoneticPr fontId="0" type="noConversion"/>
  <pageMargins left="0.75" right="0.75" top="1" bottom="1" header="0.5" footer="0.5"/>
  <pageSetup scale="31" orientation="portrait" r:id="rId1"/>
  <headerFooter alignWithMargins="0">
    <oddFooter>&amp;CP - &amp;P+3.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407354DF5039468CA8FC421763B92A" ma:contentTypeVersion="5" ma:contentTypeDescription="Create a new document." ma:contentTypeScope="" ma:versionID="2e1af354bb27ca18ca58603ad7f4f436">
  <xsd:schema xmlns:xsd="http://www.w3.org/2001/XMLSchema" xmlns:xs="http://www.w3.org/2001/XMLSchema" xmlns:p="http://schemas.microsoft.com/office/2006/metadata/properties" xmlns:ns3="1d7bb8be-a446-4ef6-aa3d-6955b21910d4" xmlns:ns4="3397a498-77e2-4966-ac1d-3530bccf1d2b" targetNamespace="http://schemas.microsoft.com/office/2006/metadata/properties" ma:root="true" ma:fieldsID="176aa35e9451f9113e4099d1b6eda339" ns3:_="" ns4:_="">
    <xsd:import namespace="1d7bb8be-a446-4ef6-aa3d-6955b21910d4"/>
    <xsd:import namespace="3397a498-77e2-4966-ac1d-3530bccf1d2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7bb8be-a446-4ef6-aa3d-6955b21910d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97a498-77e2-4966-ac1d-3530bccf1d2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B499E1-67D7-477A-B9D8-0533DFD2790E}">
  <ds:schemaRefs>
    <ds:schemaRef ds:uri="http://schemas.microsoft.com/sharepoint/v3/contenttype/forms"/>
  </ds:schemaRefs>
</ds:datastoreItem>
</file>

<file path=customXml/itemProps2.xml><?xml version="1.0" encoding="utf-8"?>
<ds:datastoreItem xmlns:ds="http://schemas.openxmlformats.org/officeDocument/2006/customXml" ds:itemID="{D747FA0E-66B9-406D-9424-3F073C4D99F5}">
  <ds:schemaRefs>
    <ds:schemaRef ds:uri="http://purl.org/dc/terms/"/>
    <ds:schemaRef ds:uri="3397a498-77e2-4966-ac1d-3530bccf1d2b"/>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d7bb8be-a446-4ef6-aa3d-6955b21910d4"/>
    <ds:schemaRef ds:uri="http://www.w3.org/XML/1998/namespace"/>
  </ds:schemaRefs>
</ds:datastoreItem>
</file>

<file path=customXml/itemProps3.xml><?xml version="1.0" encoding="utf-8"?>
<ds:datastoreItem xmlns:ds="http://schemas.openxmlformats.org/officeDocument/2006/customXml" ds:itemID="{1767F507-4B00-42E8-B1A5-D3CE28345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7bb8be-a446-4ef6-aa3d-6955b21910d4"/>
    <ds:schemaRef ds:uri="3397a498-77e2-4966-ac1d-3530bccf1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FOR CONTRACTOR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2026-03-12T16:27:46Z</cp:lastPrinted>
  <dcterms:created xsi:type="dcterms:W3CDTF">2007-03-28T15:47:11Z</dcterms:created>
  <dcterms:modified xsi:type="dcterms:W3CDTF">2026-03-12T16:35:42Z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0x01010066407354DF5039468CA8FC421763B92A</vt:lpwstr>
  </property>
  <property fmtid="{D5CDD505-2E9C-101B-9397-08002B2CF9AE}" pid="3" name="MSIP_Label_db9e8ebb-3b4a-454f-a82d-d6d73e55fa8a_Enabled">
    <vt:lpwstr>true</vt:lpwstr>
  </property>
  <property fmtid="{D5CDD505-2E9C-101B-9397-08002B2CF9AE}" pid="4" name="MSIP_Label_db9e8ebb-3b4a-454f-a82d-d6d73e55fa8a_SetDate">
    <vt:lpwstr>2026-03-11T20:05:00Z</vt:lpwstr>
  </property>
  <property fmtid="{D5CDD505-2E9C-101B-9397-08002B2CF9AE}" pid="5" name="MSIP_Label_db9e8ebb-3b4a-454f-a82d-d6d73e55fa8a_Method">
    <vt:lpwstr>Standard</vt:lpwstr>
  </property>
  <property fmtid="{D5CDD505-2E9C-101B-9397-08002B2CF9AE}" pid="6" name="MSIP_Label_db9e8ebb-3b4a-454f-a82d-d6d73e55fa8a_Name">
    <vt:lpwstr>Non-Sensitive</vt:lpwstr>
  </property>
  <property fmtid="{D5CDD505-2E9C-101B-9397-08002B2CF9AE}" pid="7" name="MSIP_Label_db9e8ebb-3b4a-454f-a82d-d6d73e55fa8a_SiteId">
    <vt:lpwstr>79d58ae0-2048-4d8c-9c59-8b1b7dfb4204</vt:lpwstr>
  </property>
  <property fmtid="{D5CDD505-2E9C-101B-9397-08002B2CF9AE}" pid="8" name="MSIP_Label_db9e8ebb-3b4a-454f-a82d-d6d73e55fa8a_ActionId">
    <vt:lpwstr>f494f5df-1341-4ee9-944a-21e307532dda</vt:lpwstr>
  </property>
  <property fmtid="{D5CDD505-2E9C-101B-9397-08002B2CF9AE}" pid="9" name="MSIP_Label_db9e8ebb-3b4a-454f-a82d-d6d73e55fa8a_ContentBits">
    <vt:lpwstr>0</vt:lpwstr>
  </property>
  <property fmtid="{D5CDD505-2E9C-101B-9397-08002B2CF9AE}" pid="10" name="MSIP_Label_db9e8ebb-3b4a-454f-a82d-d6d73e55fa8a_Tag">
    <vt:lpwstr>10, 3, 0, 1</vt:lpwstr>
  </property>
</Properties>
</file>