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Z:\Design\ContractAdmin\Public\project folders\TMUA-W 21-02, Task Order 12\"/>
    </mc:Choice>
  </mc:AlternateContent>
  <xr:revisionPtr revIDLastSave="0" documentId="13_ncr:1_{627D4E7C-B364-4F2C-9665-108D9CF0534C}" xr6:coauthVersionLast="47" xr6:coauthVersionMax="47" xr10:uidLastSave="{00000000-0000-0000-0000-000000000000}"/>
  <bookViews>
    <workbookView xWindow="-120" yWindow="-120" windowWidth="29040" windowHeight="15840" tabRatio="655" activeTab="4" xr2:uid="{00000000-000D-0000-FFFF-FFFF00000000}"/>
  </bookViews>
  <sheets>
    <sheet name="INSTRUCTIONS" sheetId="4" r:id="rId1"/>
    <sheet name="PROPOSAL " sheetId="2" r:id="rId2"/>
    <sheet name="BID FORM" sheetId="1" r:id="rId3"/>
    <sheet name="Summary Sheet" sheetId="11" r:id="rId4"/>
    <sheet name="SIGNATURE PAGE" sheetId="5" r:id="rId5"/>
    <sheet name="CONTRACTORS USE" sheetId="10" r:id="rId6"/>
  </sheets>
  <definedNames>
    <definedName name="_xlnm.Print_Area" localSheetId="2">'BID FORM'!$A$1:$H$126</definedName>
    <definedName name="_xlnm.Print_Area" localSheetId="5">'CONTRACTORS USE'!$A$1:$H$126</definedName>
    <definedName name="_xlnm.Print_Area" localSheetId="0">INSTRUCTIONS!$A$1:$C$28</definedName>
    <definedName name="_xlnm.Print_Area" localSheetId="1">'PROPOSAL '!$A$1:$B$25</definedName>
    <definedName name="_xlnm.Print_Area" localSheetId="4">'SIGNATURE PAGE'!$A$1:$L$50</definedName>
    <definedName name="_xlnm.Print_Titles" localSheetId="2">'BID FORM'!$5:$7</definedName>
    <definedName name="_xlnm.Print_Titles" localSheetId="5">'CONTRACTORS USE'!$5:$7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1" i="10" l="1"/>
  <c r="H122" i="10" s="1"/>
  <c r="H116" i="10"/>
  <c r="H117" i="10" s="1"/>
  <c r="H92" i="10"/>
  <c r="H93" i="10"/>
  <c r="H94" i="10"/>
  <c r="H95" i="10"/>
  <c r="H96" i="10"/>
  <c r="H97" i="10"/>
  <c r="H98" i="10"/>
  <c r="H99" i="10"/>
  <c r="H100" i="10"/>
  <c r="H101" i="10"/>
  <c r="H102" i="10"/>
  <c r="H103" i="10"/>
  <c r="H104" i="10"/>
  <c r="H105" i="10"/>
  <c r="H106" i="10"/>
  <c r="H107" i="10"/>
  <c r="H108" i="10"/>
  <c r="H109" i="10"/>
  <c r="H110" i="10"/>
  <c r="H111" i="10"/>
  <c r="H91" i="10"/>
  <c r="H86" i="10"/>
  <c r="H67" i="10"/>
  <c r="H68" i="10"/>
  <c r="H69" i="10"/>
  <c r="H70" i="10"/>
  <c r="H71" i="10"/>
  <c r="H72" i="10"/>
  <c r="H73" i="10"/>
  <c r="H74" i="10"/>
  <c r="H75" i="10"/>
  <c r="H76" i="10"/>
  <c r="H77" i="10"/>
  <c r="H78" i="10"/>
  <c r="H79" i="10"/>
  <c r="H80" i="10"/>
  <c r="H81" i="10"/>
  <c r="H82" i="10"/>
  <c r="H83" i="10"/>
  <c r="H84" i="10"/>
  <c r="H85" i="10"/>
  <c r="H66" i="10"/>
  <c r="H40" i="10"/>
  <c r="H41" i="10"/>
  <c r="H42" i="10"/>
  <c r="H43" i="10"/>
  <c r="H44" i="10"/>
  <c r="H45" i="10"/>
  <c r="H46" i="10"/>
  <c r="H47" i="10"/>
  <c r="H48" i="10"/>
  <c r="H49" i="10"/>
  <c r="H50" i="10"/>
  <c r="H51" i="10"/>
  <c r="H52" i="10"/>
  <c r="H53" i="10"/>
  <c r="H54" i="10"/>
  <c r="H55" i="10"/>
  <c r="H56" i="10"/>
  <c r="H57" i="10"/>
  <c r="H58" i="10"/>
  <c r="H59" i="10"/>
  <c r="H60" i="10"/>
  <c r="H61" i="10"/>
  <c r="H39" i="10"/>
  <c r="H11" i="10"/>
  <c r="H12" i="10"/>
  <c r="H13" i="10"/>
  <c r="H14" i="10"/>
  <c r="H15" i="10"/>
  <c r="H16" i="10"/>
  <c r="H17" i="10"/>
  <c r="H18" i="10"/>
  <c r="H19" i="10"/>
  <c r="H20" i="10"/>
  <c r="H21" i="10"/>
  <c r="H22" i="10"/>
  <c r="H23" i="10"/>
  <c r="H24" i="10"/>
  <c r="H25" i="10"/>
  <c r="H26" i="10"/>
  <c r="H27" i="10"/>
  <c r="H28" i="10"/>
  <c r="H29" i="10"/>
  <c r="H30" i="10"/>
  <c r="H31" i="10"/>
  <c r="H32" i="10"/>
  <c r="H33" i="10"/>
  <c r="H34" i="10"/>
  <c r="H10" i="10"/>
  <c r="H121" i="1"/>
  <c r="H122" i="1" s="1"/>
  <c r="H116" i="1"/>
  <c r="H117" i="1" s="1"/>
  <c r="H111" i="1"/>
  <c r="H110" i="1"/>
  <c r="H109" i="1"/>
  <c r="H108" i="1"/>
  <c r="H107" i="1"/>
  <c r="H106" i="1"/>
  <c r="H105" i="1"/>
  <c r="H103" i="1"/>
  <c r="H102" i="1"/>
  <c r="H101" i="1"/>
  <c r="H100" i="1"/>
  <c r="H99" i="1"/>
  <c r="H98" i="1"/>
  <c r="H97" i="1"/>
  <c r="H96" i="1"/>
  <c r="H95" i="1"/>
  <c r="H94" i="1"/>
  <c r="H93" i="1"/>
  <c r="H92" i="1"/>
  <c r="H91" i="1"/>
  <c r="H67" i="1"/>
  <c r="H68" i="1"/>
  <c r="H69" i="1"/>
  <c r="H70" i="1"/>
  <c r="H71" i="1"/>
  <c r="H72" i="1"/>
  <c r="H73" i="1"/>
  <c r="H74" i="1"/>
  <c r="H75" i="1"/>
  <c r="H76" i="1"/>
  <c r="H77" i="1"/>
  <c r="H78" i="1"/>
  <c r="H79" i="1"/>
  <c r="H80" i="1"/>
  <c r="H81" i="1"/>
  <c r="H82" i="1"/>
  <c r="H83" i="1"/>
  <c r="H84" i="1"/>
  <c r="H85" i="1"/>
  <c r="H39" i="1"/>
  <c r="H40" i="1"/>
  <c r="H41" i="1"/>
  <c r="H42" i="1"/>
  <c r="H43" i="1"/>
  <c r="H44" i="1"/>
  <c r="H45" i="1"/>
  <c r="H46" i="1"/>
  <c r="H47" i="1"/>
  <c r="H48" i="1"/>
  <c r="H49" i="1"/>
  <c r="H50" i="1"/>
  <c r="H51" i="1"/>
  <c r="H52" i="1"/>
  <c r="H53" i="1"/>
  <c r="H54" i="1"/>
  <c r="H55" i="1"/>
  <c r="H56" i="1"/>
  <c r="H57" i="1"/>
  <c r="H58" i="1"/>
  <c r="H59" i="1"/>
  <c r="H60" i="1"/>
  <c r="H61" i="1"/>
  <c r="H35" i="10" l="1"/>
  <c r="H62" i="10" l="1"/>
  <c r="H87" i="10"/>
  <c r="H112" i="10"/>
  <c r="H15" i="1"/>
  <c r="H16" i="1"/>
  <c r="H17" i="1"/>
  <c r="H18" i="1"/>
  <c r="H19" i="1"/>
  <c r="H20" i="1"/>
  <c r="H21" i="1"/>
  <c r="H22" i="1"/>
  <c r="H23" i="1"/>
  <c r="H24" i="1"/>
  <c r="H25" i="1"/>
  <c r="H26" i="1"/>
  <c r="H27" i="1"/>
  <c r="H28" i="1"/>
  <c r="H29" i="1"/>
  <c r="H10" i="1"/>
  <c r="H31" i="1"/>
  <c r="H30" i="1"/>
  <c r="H33" i="1"/>
  <c r="H32" i="1"/>
  <c r="H14" i="1"/>
  <c r="H13" i="1"/>
  <c r="H12" i="1"/>
  <c r="H11" i="1"/>
  <c r="H66" i="1"/>
  <c r="H125" i="10" l="1"/>
  <c r="H34" i="1"/>
  <c r="H35" i="1" s="1"/>
  <c r="H86" i="1"/>
  <c r="H126" i="10" l="1"/>
  <c r="H62" i="1"/>
  <c r="F2" i="11" s="1"/>
  <c r="F8" i="11" s="1"/>
  <c r="H112" i="1"/>
  <c r="F6" i="11" s="1"/>
  <c r="H87" i="1"/>
  <c r="F4" i="11" s="1"/>
  <c r="H125" i="1" l="1"/>
  <c r="K2" i="5" l="1"/>
  <c r="F11" i="11"/>
  <c r="F13" i="11"/>
  <c r="H126" i="1"/>
  <c r="K3" i="5" l="1"/>
  <c r="F16" i="11"/>
</calcChain>
</file>

<file path=xl/sharedStrings.xml><?xml version="1.0" encoding="utf-8"?>
<sst xmlns="http://schemas.openxmlformats.org/spreadsheetml/2006/main" count="690" uniqueCount="187">
  <si>
    <t>BID ITEM</t>
  </si>
  <si>
    <t>SPEC NO.</t>
  </si>
  <si>
    <t>DESCRIPTION</t>
  </si>
  <si>
    <t>UNIT</t>
  </si>
  <si>
    <t>QTY</t>
  </si>
  <si>
    <t>TOTAL EACH ITEM</t>
  </si>
  <si>
    <t>PROPOSAL</t>
  </si>
  <si>
    <t>Basis of Award</t>
  </si>
  <si>
    <t>Please read the following instructions carefully.</t>
  </si>
  <si>
    <t>1.  After opening this file re-save it as your company's name.</t>
  </si>
  <si>
    <t>LEGEND</t>
  </si>
  <si>
    <t>AGREEMENT FOR USING ELECTRONIC BID PROPOSAL</t>
  </si>
  <si>
    <t>4.  Review all data input and check calculations to ensure accuracy of Bid.</t>
  </si>
  <si>
    <t>6.  Complete and sign the "Signature Page" document.</t>
  </si>
  <si>
    <t>5.  Print 1hardcopy of the "PROPOSAL" tab, BID FORM and the "SIGNATURE PAGE" tab.</t>
  </si>
  <si>
    <t>Figures</t>
  </si>
  <si>
    <t xml:space="preserve">Enclosed is a (         ) Bidder's Surety Bond, (        ) Certified Check, (        ) Cashier's Check for </t>
  </si>
  <si>
    <t>Dollars</t>
  </si>
  <si>
    <t>($______________________)</t>
  </si>
  <si>
    <t>______________________________________________________________________</t>
  </si>
  <si>
    <t xml:space="preserve">By: </t>
  </si>
  <si>
    <t xml:space="preserve">        ATTEST:</t>
  </si>
  <si>
    <t>_____________________________________</t>
  </si>
  <si>
    <t>Title:</t>
  </si>
  <si>
    <t xml:space="preserve"> </t>
  </si>
  <si>
    <t xml:space="preserve">            </t>
  </si>
  <si>
    <t xml:space="preserve"> (SEAL)</t>
  </si>
  <si>
    <t>Telephone Number: _______________________</t>
  </si>
  <si>
    <t>2.  Open the BID FORM Sheet from the tabs below.</t>
  </si>
  <si>
    <t>(State of Organization)</t>
  </si>
  <si>
    <t>By signing above the bidder acknowledges receipt of the following Addenda (give number and date of each):</t>
  </si>
  <si>
    <t>Printed Name:</t>
  </si>
  <si>
    <t xml:space="preserve"> Title: Corporate Secretary</t>
  </si>
  <si>
    <t>TOTAL BASE BID</t>
  </si>
  <si>
    <t>TOTAL ADD ALTERNATE #1</t>
  </si>
  <si>
    <t>TOTAL ADD ALTERNATE #2</t>
  </si>
  <si>
    <t>Words</t>
  </si>
  <si>
    <t>$   1.00 Cells Requiring Data Input.</t>
  </si>
  <si>
    <t>$   1.00 Internal Data Transfer.</t>
  </si>
  <si>
    <t>$   2.00 Calculated Results.</t>
  </si>
  <si>
    <t>ELECTRONIC BID PROPOSAL INSTRUCTIONS - EXCEL SPREADSHEET</t>
  </si>
  <si>
    <t xml:space="preserve">7.  Submit hardcopy and electronic disk with Contract Documents and Specifications for Bid opening date. </t>
  </si>
  <si>
    <t>THE UNDERSIGNED BIDDER, having carefully examined the drawings, specifications, and other Contract Documents of the above project presently on file in the City Clerk, City of Tulsa Oklahoma:</t>
  </si>
  <si>
    <t xml:space="preserve">CERTIFIES THAT he has inspected the site of the proposed work and has full knowledge of the extent and character of the work involved, construction difficulties that may be encountered, and materials necessary for construction, class and type of excavation, and all other factors affecting or which may be affected by the specified work; and </t>
  </si>
  <si>
    <t>CERTIFIES THAT he has not entered into collusion with any other bidder or prospective bidder relative to the project and/or bid: and</t>
  </si>
  <si>
    <t xml:space="preserve">       CITY OF TULSA, OKLAHOMA</t>
  </si>
  <si>
    <t>NO DECIMALS IN QTY'S</t>
  </si>
  <si>
    <t>DATA INPUT  UNIT PRICE</t>
  </si>
  <si>
    <t xml:space="preserve">BASE BID:  </t>
  </si>
  <si>
    <t>____________________________________________</t>
  </si>
  <si>
    <t>Address:_____________________________________</t>
  </si>
  <si>
    <t>Fax Number: __________________________________</t>
  </si>
  <si>
    <t>____________________________________________________________________________________________</t>
  </si>
  <si>
    <t>Edit $$ for Owner Allowance</t>
  </si>
  <si>
    <t>Double check number continuity of Bid Items.</t>
  </si>
  <si>
    <t>3.  Input the unit price of the appropriate pay item in the Data Input cells.</t>
  </si>
  <si>
    <t>DELETE THIS COLUMN PRIOR TO ADVERTISING</t>
  </si>
  <si>
    <t>Verify page numbering works with mulitple pages.</t>
  </si>
  <si>
    <r>
      <t>Note:</t>
    </r>
    <r>
      <rPr>
        <b/>
        <sz val="9"/>
        <rFont val="Arial"/>
        <family val="2"/>
      </rPr>
      <t xml:space="preserve">  -  Item numbers omitted are not a part of the Contract.</t>
    </r>
  </si>
  <si>
    <t>_______________________________________________________________</t>
  </si>
  <si>
    <t>Dated at Tulsa, Oklahoma, this ________ day of __________________________, 20_____.</t>
  </si>
  <si>
    <t>Respectfully submitted,</t>
  </si>
  <si>
    <t>(Complete legal name of company)</t>
  </si>
  <si>
    <t>Edit to suit</t>
  </si>
  <si>
    <t>which the City of Tulsa may retain or recover as liquidated damages in the event that the undersigned fails to enter into contract for the work covered by this proposal, provided the Contract is awarded to the undersigned within thirty (30) days  from the date fixed for opening of bids and the undersigned fails to execute said Contract and furnish the required bonds and other requirements as called for in these Contract Documents within thirty (30) days after award of Contract.</t>
  </si>
  <si>
    <t>BERRYHILL WATER LINE REPLACEMENT</t>
  </si>
  <si>
    <t>TMUA-W_21-02 TO#12</t>
  </si>
  <si>
    <t>ODOT</t>
  </si>
  <si>
    <t>PROJECT SIGN (CITY OF TULSA)</t>
  </si>
  <si>
    <t>RIGHT-OF-WAY CLEARING AND RESTORING, COMPLETE IN PLACE</t>
  </si>
  <si>
    <t>EXCAVATION AND BACKFILL, UNCLASSIFIED</t>
  </si>
  <si>
    <t>MOBILIZATION</t>
  </si>
  <si>
    <t>PRIVATE SERVICE CONNECTION BY LICENSED BONDED PLUMBER</t>
  </si>
  <si>
    <t>2 INCH AIR VALVE ASSEMBLY</t>
  </si>
  <si>
    <t>3-WAY FIRE HYDRANT, IN PLACE</t>
  </si>
  <si>
    <t>VALVE BOX</t>
  </si>
  <si>
    <t>SODDING AND SEEDING</t>
  </si>
  <si>
    <t>STREET WASH DOWN</t>
  </si>
  <si>
    <t>PAVEMENT, REMOVAL AND REPLACEMENT (ASPHALT)</t>
  </si>
  <si>
    <t>PAVEMENT, REMOVAL AND REPLACEMENT (CONCRETE)</t>
  </si>
  <si>
    <t>SAWCUT</t>
  </si>
  <si>
    <t>EXISTING WATERLINE ABANDONMENT</t>
  </si>
  <si>
    <t>CONSTRUCTION AS-BUILT</t>
  </si>
  <si>
    <t>CONTRACTOR QUALITY CONTROL</t>
  </si>
  <si>
    <t>SHEET ALUMINUM SIGNS</t>
  </si>
  <si>
    <t>1 1/2" SQUARE TUBE POST</t>
  </si>
  <si>
    <t>1 3/4" SQUARE TUBE POST</t>
  </si>
  <si>
    <t>2" SQUARE TUBE POST</t>
  </si>
  <si>
    <t>OWNER ALLOWANCE</t>
  </si>
  <si>
    <t>REMOVAL DRIVEWAY CULVERT</t>
  </si>
  <si>
    <t>SWPPP DOCUMENTATION AND MANAGEMENT</t>
  </si>
  <si>
    <t>CONSTRUCTION STAKING</t>
  </si>
  <si>
    <t>FENCE REMOVE AND REPLACEMENT OUTSIDE ROW</t>
  </si>
  <si>
    <t>COT 102</t>
  </si>
  <si>
    <t>COT 301</t>
  </si>
  <si>
    <t>COT 302</t>
  </si>
  <si>
    <t>COT 303</t>
  </si>
  <si>
    <t>COT 315</t>
  </si>
  <si>
    <t>COT 317</t>
  </si>
  <si>
    <t>COT 318</t>
  </si>
  <si>
    <t>COT 325</t>
  </si>
  <si>
    <t>COT 326</t>
  </si>
  <si>
    <t>COT 329</t>
  </si>
  <si>
    <t>COT 333</t>
  </si>
  <si>
    <t>COT 334</t>
  </si>
  <si>
    <t>COT 335</t>
  </si>
  <si>
    <t>COT 606</t>
  </si>
  <si>
    <t>SPECIAL</t>
  </si>
  <si>
    <t>EA</t>
  </si>
  <si>
    <t>SY</t>
  </si>
  <si>
    <t>CY</t>
  </si>
  <si>
    <t>LF</t>
  </si>
  <si>
    <t>LSUM</t>
  </si>
  <si>
    <t>SF</t>
  </si>
  <si>
    <t>ALLOW</t>
  </si>
  <si>
    <t>COT 307</t>
  </si>
  <si>
    <t>COT 309</t>
  </si>
  <si>
    <t>COT 312</t>
  </si>
  <si>
    <t>COT 328</t>
  </si>
  <si>
    <t>6 INCH DIP, CL51 POLYETHYLENE WRAPPED (RJ)</t>
  </si>
  <si>
    <t>6 INCH PVC AWWA C900 CLASS 200 DR-14</t>
  </si>
  <si>
    <t>6 INCH PVC AWWA C900 CLASS 200 DR-14 (RJ)</t>
  </si>
  <si>
    <t>6 INCH DUCTILE IRON 11-1/4 DEGREE BEND (RJ)</t>
  </si>
  <si>
    <t>6 INCH DUCTILE IRON 45 DEGREE BEND (RJ)</t>
  </si>
  <si>
    <t>6 INCH DUCTILE IRON 90 DEGREE BEND (RJ)</t>
  </si>
  <si>
    <t>12 INCH X 6 INCH DUCTILE IRON TEE (RJ)</t>
  </si>
  <si>
    <t>6 INCH X 6 INCH DUCTILE IRON TEE (RJ)</t>
  </si>
  <si>
    <t>12 INCH DUCTILE IRON SLEEVE (RJ)</t>
  </si>
  <si>
    <t>6 INCH DUCTILE IRON SLEEVE (RJ)</t>
  </si>
  <si>
    <t>3/4 INCH WATER SERVICE CONNECTION (SHORT)</t>
  </si>
  <si>
    <t>3/4 INCH WATER SERVICE CONNECTION (LONG)</t>
  </si>
  <si>
    <t>3/4 INCH WATER SERVICE LINE EXTENSION</t>
  </si>
  <si>
    <t>3/4 INCH WATER METER CAN, LID, &amp; RIM</t>
  </si>
  <si>
    <t>1 INCH WATER SERVICE LINE CONNECTION (SHORT)</t>
  </si>
  <si>
    <t>1 INCH WATER SERVICE LINE CONNECTION (LONG)</t>
  </si>
  <si>
    <t>1 INCH WATER SERVICE LINE EXTENSION</t>
  </si>
  <si>
    <t>1 INCH WATER METER CAN, LID, &amp; RIM</t>
  </si>
  <si>
    <t>2 INCH WATER SERVICE CONNECTION (SHORT)</t>
  </si>
  <si>
    <t>2 INCH WATER SERVICE LINE EXTENSION</t>
  </si>
  <si>
    <t>6 INCH GATE VALVE (RJ)</t>
  </si>
  <si>
    <t>6 INCH DUCTILE IRON TO PVC ADAPTOR (RJ)</t>
  </si>
  <si>
    <t>6-INCH BORE</t>
  </si>
  <si>
    <t>COT 316</t>
  </si>
  <si>
    <t>6 INCH DIP, CL51 POLYETHYLENE WRAPPED</t>
  </si>
  <si>
    <t>1 INCH WATER SERVICE CONNECTION (SHORT)</t>
  </si>
  <si>
    <t>1 INCH WATER SERVICE CONNECTION (LONG)</t>
  </si>
  <si>
    <t>COT 309A</t>
  </si>
  <si>
    <t>COT 312A</t>
  </si>
  <si>
    <t>8 INCH HDPE AWWA C906 PE4710 DR-11 (DIPS)</t>
  </si>
  <si>
    <t>8 INCH X 8 INCH HDPE TEE (DIPS)</t>
  </si>
  <si>
    <t>12 INCH X 8 INCH HDPE TEE (DIPS)</t>
  </si>
  <si>
    <t>8 INCH HDPE 45 DEGREE BEND (DIPS)</t>
  </si>
  <si>
    <t>8 INCH HDPE 90 DEGREE BEND (DIPS)</t>
  </si>
  <si>
    <t>6 INCH DUCTILE IRON TO HDPE ADAPTOR (RJ)</t>
  </si>
  <si>
    <t>12 INCH DUCTILE IRON TO HDPE ADAPTOR (RJ)</t>
  </si>
  <si>
    <t>8 INCH GATE VALVE (RJ)</t>
  </si>
  <si>
    <t>8-INCH BORE</t>
  </si>
  <si>
    <t>COT 613A</t>
  </si>
  <si>
    <t>COT 215</t>
  </si>
  <si>
    <t>18" REINFORCED CONCRETE PIPE (RCP), COMPLETE IN PLACE</t>
  </si>
  <si>
    <t>18" CORRUGATED POLYPROPYLENE PIPE (CPP), COMPLETE IN PLACE</t>
  </si>
  <si>
    <t>TO: TULSA METROPOLITAN UTILITY AUTHORITY</t>
  </si>
  <si>
    <r>
      <t xml:space="preserve">By and Between: Freese and Nichols, Inc., (ENGINEER) and RECIPIENT.  The enclosed electronic media is provided pursuant to your request and is for your limited use in connection with your submittal of Bid Proposal for </t>
    </r>
    <r>
      <rPr>
        <b/>
        <sz val="10"/>
        <rFont val="Arial"/>
        <family val="2"/>
      </rPr>
      <t>Project No. TMUA-W 21-02 TO#12.</t>
    </r>
    <r>
      <rPr>
        <sz val="10"/>
        <rFont val="Arial"/>
        <family val="2"/>
      </rPr>
      <t xml:space="preserve">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By opening and using this FILE, You AGREE to these TERMS AND CONDITIONS.</t>
    </r>
  </si>
  <si>
    <t>OPTION #1 - PVC</t>
  </si>
  <si>
    <t>OPTION #2 - DIP</t>
  </si>
  <si>
    <t>OPTION #3 - HDPE</t>
  </si>
  <si>
    <t>ADD ALTERNATE #1 - RCP</t>
  </si>
  <si>
    <t>ADD ALTERNATE #2 - CPP</t>
  </si>
  <si>
    <t>TOTAL BID PLUS ADD ALT 1</t>
  </si>
  <si>
    <t>TOTAL BASE BID WITH OPTION #1</t>
  </si>
  <si>
    <t>TOTAL BASE BID WITH OPTION #2</t>
  </si>
  <si>
    <t>TOTAL BASE BID WITH OPTION #3</t>
  </si>
  <si>
    <t>BASE BID PLUS PVC OPTION 1</t>
  </si>
  <si>
    <t>BASE BID PLUS DIP OPTION 2</t>
  </si>
  <si>
    <t>BASE BID PLUS HDPE OPTION 3</t>
  </si>
  <si>
    <t>TOTAL BASE BID PLUS OPTION #1</t>
  </si>
  <si>
    <t>TOTAL BASE BID PLUS OPTION #2</t>
  </si>
  <si>
    <t>TOTAL BASE BID PLUS OPTION #3</t>
  </si>
  <si>
    <t>TOTAL BID PLUS ADD ALT 2</t>
  </si>
  <si>
    <t>BASE BID PLUS LOWEST OF OPTION 1/2/3</t>
  </si>
  <si>
    <t>TOTAL BID PLUS LOWEST OF ADD ALT 1/2</t>
  </si>
  <si>
    <t xml:space="preserve">    TOTAL BID WITH LOWER OF ADD ALT 1 OR 2 </t>
  </si>
  <si>
    <r>
      <t>HEREBY PROPOSES: to enter into a contract to provide all necessary labor, materials, equipment and tools to completely construct and finish all the work required by the Contract Documents hereto attached and other documents referred to therein: to complete said work within 120</t>
    </r>
    <r>
      <rPr>
        <b/>
        <sz val="10"/>
        <rFont val="Arial"/>
        <family val="2"/>
      </rPr>
      <t xml:space="preserve"> </t>
    </r>
    <r>
      <rPr>
        <sz val="10"/>
        <rFont val="Arial"/>
        <family val="2"/>
      </rPr>
      <t>calendar days after the work order is issued; and to accept in full payment therefore the amount set forth below for all work actually performed as computed by the Engineer as set forth in the Contract.</t>
    </r>
  </si>
  <si>
    <t xml:space="preserve">    BASE BID (Base Bid with the lower of the 3 Material Options) (ITEMS 001 thru 090)</t>
  </si>
  <si>
    <t>TOTAL BASE BID PLUS LOWEST OF THE MATERIAL OPTIONS</t>
  </si>
  <si>
    <t>TOTAL BID PLUS LOWEST OF MATERIAL OPTIONS AND ADD ALTERNATE 1 AND 2</t>
  </si>
  <si>
    <t>THE BID PROPOSAL INCLUDES A BASE BID WITH THREE WATERLINE MATERIAL OPTIONS PLUS ADDITIVE ALTERNATES 1 AND 2.  IT SHOULD BE NOTED THAT THE LOWEST RESPONSIBLE TOTAL BID SHALL BE DETERMINED BY THE BASE BID WITH THE LOWEST OF THE MATERIAL OPTIONS PLUS ADDITIVE ALTERNATES 1 AND 2.  TULSA MUNICIPAL AUTHORITY (TMUA) RESERVES THE RIGHT TO SELECT EITHER MATERIAL OPTION IN THE EVENT THE BID COSTS OF THE THREE MATERIAL OPTIONS ARE EQUAL.  THE ITEM IN ADDITIVE ALTERNATES 1 AND 2 MAY OR MAY NOT BE INCLUDED IN THE CONTRACT AWARD AT THE SOLE DISCRETION OF TMUA.  ANY PROPOSAL SUBMITTED WITH ANY MATERIAL OPTION OR ADDITIVE ALTERNATES INCOMPLETE SHALL BE CONSIDERED NON-RESPONSIVE.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</si>
</sst>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quot;$&quot;#,##0.00"/>
    <numFmt numFmtId="165" formatCode="000"/>
    <numFmt numFmtId="166" formatCode="000000"/>
  </numFmts>
  <fonts count="23" x14ac:knownFonts="1">
    <font>
      <sz val="10"/>
      <name val="Arial"/>
    </font>
    <font>
      <sz val="10"/>
      <name val="Arial"/>
      <family val="2"/>
    </font>
    <font>
      <sz val="10"/>
      <name val="Arial"/>
      <family val="2"/>
    </font>
    <font>
      <b/>
      <sz val="10"/>
      <name val="Arial"/>
      <family val="2"/>
    </font>
    <font>
      <b/>
      <sz val="9"/>
      <name val="Arial"/>
      <family val="2"/>
    </font>
    <font>
      <sz val="12"/>
      <name val="Arial"/>
      <family val="2"/>
    </font>
    <font>
      <b/>
      <u/>
      <sz val="10"/>
      <name val="Arial"/>
      <family val="2"/>
    </font>
    <font>
      <sz val="8"/>
      <name val="Arial"/>
      <family val="2"/>
    </font>
    <font>
      <b/>
      <sz val="12"/>
      <name val="Times New Roman"/>
      <family val="1"/>
    </font>
    <font>
      <sz val="12"/>
      <name val="Times New Roman"/>
      <family val="1"/>
    </font>
    <font>
      <sz val="9"/>
      <name val="Arial"/>
      <family val="2"/>
    </font>
    <font>
      <sz val="9"/>
      <name val="Times New Roman"/>
      <family val="1"/>
    </font>
    <font>
      <sz val="11"/>
      <color theme="1"/>
      <name val="Calibri"/>
      <family val="2"/>
      <scheme val="minor"/>
    </font>
    <font>
      <sz val="9"/>
      <color theme="1"/>
      <name val="Arial"/>
      <family val="2"/>
    </font>
    <font>
      <b/>
      <sz val="10"/>
      <color rgb="FF0000FF"/>
      <name val="Arial"/>
      <family val="2"/>
    </font>
    <font>
      <sz val="9"/>
      <color rgb="FF0000FF"/>
      <name val="Arial"/>
      <family val="2"/>
    </font>
    <font>
      <b/>
      <u/>
      <sz val="9"/>
      <name val="Arial"/>
      <family val="2"/>
    </font>
    <font>
      <b/>
      <sz val="18"/>
      <color rgb="FF0000FF"/>
      <name val="Arial"/>
      <family val="2"/>
    </font>
    <font>
      <sz val="11"/>
      <name val="Arial"/>
      <family val="2"/>
    </font>
    <font>
      <sz val="9"/>
      <color rgb="FFFF0000"/>
      <name val="Arial"/>
      <family val="2"/>
    </font>
    <font>
      <b/>
      <sz val="9"/>
      <color rgb="FFFF0000"/>
      <name val="Arial"/>
      <family val="2"/>
    </font>
    <font>
      <b/>
      <sz val="11"/>
      <color rgb="FFFF0000"/>
      <name val="Arial"/>
      <family val="2"/>
    </font>
    <font>
      <sz val="12"/>
      <color rgb="FFFF0000"/>
      <name val="Times New Roman"/>
      <family val="1"/>
    </font>
  </fonts>
  <fills count="2">
    <fill>
      <patternFill patternType="none"/>
    </fill>
    <fill>
      <patternFill patternType="gray125"/>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s>
  <cellStyleXfs count="5">
    <xf numFmtId="0" fontId="0" fillId="0" borderId="0"/>
    <xf numFmtId="43" fontId="12" fillId="0" borderId="0" applyFont="0" applyFill="0" applyBorder="0" applyAlignment="0" applyProtection="0"/>
    <xf numFmtId="44" fontId="1" fillId="0" borderId="0" applyFont="0" applyFill="0" applyBorder="0" applyAlignment="0" applyProtection="0"/>
    <xf numFmtId="44" fontId="12" fillId="0" borderId="0" applyFont="0" applyFill="0" applyBorder="0" applyAlignment="0" applyProtection="0"/>
    <xf numFmtId="0" fontId="12" fillId="0" borderId="0"/>
  </cellStyleXfs>
  <cellXfs count="169">
    <xf numFmtId="0" fontId="0" fillId="0" borderId="0" xfId="0"/>
    <xf numFmtId="0" fontId="3" fillId="0" borderId="0" xfId="0" applyFont="1" applyAlignment="1" applyProtection="1">
      <alignment horizontal="center"/>
      <protection hidden="1"/>
    </xf>
    <xf numFmtId="0" fontId="3" fillId="0" borderId="0" xfId="0" applyFont="1" applyProtection="1">
      <protection hidden="1"/>
    </xf>
    <xf numFmtId="0" fontId="6" fillId="0" borderId="0" xfId="0" applyFont="1" applyProtection="1">
      <protection hidden="1"/>
    </xf>
    <xf numFmtId="0" fontId="5" fillId="0" borderId="0" xfId="0" applyFont="1"/>
    <xf numFmtId="0" fontId="8" fillId="0" borderId="0" xfId="0" applyFont="1"/>
    <xf numFmtId="0" fontId="9" fillId="0" borderId="0" xfId="0" applyFont="1"/>
    <xf numFmtId="44" fontId="9" fillId="0" borderId="0" xfId="0" applyNumberFormat="1" applyFont="1"/>
    <xf numFmtId="0" fontId="9" fillId="0" borderId="0" xfId="0" applyFont="1" applyAlignment="1">
      <alignment vertical="top"/>
    </xf>
    <xf numFmtId="3" fontId="9" fillId="0" borderId="0" xfId="0" applyNumberFormat="1" applyFont="1"/>
    <xf numFmtId="3" fontId="5" fillId="0" borderId="0" xfId="0" applyNumberFormat="1" applyFont="1"/>
    <xf numFmtId="0" fontId="2" fillId="0" borderId="0" xfId="0" applyFont="1"/>
    <xf numFmtId="0" fontId="8" fillId="0" borderId="3" xfId="0" applyFont="1" applyBorder="1"/>
    <xf numFmtId="0" fontId="9" fillId="0" borderId="3" xfId="0" applyFont="1" applyBorder="1"/>
    <xf numFmtId="44" fontId="9" fillId="0" borderId="3" xfId="0" applyNumberFormat="1" applyFont="1" applyBorder="1"/>
    <xf numFmtId="0" fontId="9" fillId="0" borderId="3" xfId="0" applyFont="1" applyBorder="1" applyAlignment="1">
      <alignment vertical="top"/>
    </xf>
    <xf numFmtId="3" fontId="9" fillId="0" borderId="3" xfId="0" applyNumberFormat="1" applyFont="1" applyBorder="1"/>
    <xf numFmtId="164" fontId="5" fillId="0" borderId="3" xfId="0" applyNumberFormat="1" applyFont="1" applyBorder="1"/>
    <xf numFmtId="0" fontId="10" fillId="0" borderId="0" xfId="0" applyFont="1"/>
    <xf numFmtId="0" fontId="11" fillId="0" borderId="0" xfId="0" applyFont="1"/>
    <xf numFmtId="0" fontId="3" fillId="0" borderId="0" xfId="0" applyFont="1" applyAlignment="1">
      <alignment horizontal="left"/>
    </xf>
    <xf numFmtId="0" fontId="4" fillId="0" borderId="4" xfId="0" applyFont="1" applyBorder="1" applyProtection="1">
      <protection hidden="1"/>
    </xf>
    <xf numFmtId="0" fontId="13" fillId="0" borderId="6" xfId="4" applyFont="1" applyBorder="1"/>
    <xf numFmtId="0" fontId="10" fillId="0" borderId="4" xfId="0" applyFont="1" applyBorder="1" applyAlignment="1" applyProtection="1">
      <alignment horizontal="center"/>
      <protection hidden="1"/>
    </xf>
    <xf numFmtId="0" fontId="10" fillId="0" borderId="0" xfId="0" applyFont="1" applyAlignment="1" applyProtection="1">
      <alignment horizontal="center"/>
      <protection hidden="1"/>
    </xf>
    <xf numFmtId="0" fontId="10" fillId="0" borderId="0" xfId="0" applyFont="1" applyProtection="1">
      <protection hidden="1"/>
    </xf>
    <xf numFmtId="0" fontId="10" fillId="0" borderId="0" xfId="0" applyFont="1" applyAlignment="1">
      <alignment horizontal="center"/>
    </xf>
    <xf numFmtId="0" fontId="13" fillId="0" borderId="6" xfId="4" applyFont="1" applyBorder="1" applyAlignment="1">
      <alignment horizontal="center"/>
    </xf>
    <xf numFmtId="44" fontId="5" fillId="0" borderId="8" xfId="2" applyFont="1" applyBorder="1" applyAlignment="1"/>
    <xf numFmtId="44" fontId="5" fillId="0" borderId="0" xfId="2" applyFont="1" applyBorder="1" applyAlignment="1"/>
    <xf numFmtId="0" fontId="13" fillId="0" borderId="9" xfId="4" applyFont="1" applyBorder="1"/>
    <xf numFmtId="0" fontId="13" fillId="0" borderId="9" xfId="4" applyFont="1" applyBorder="1" applyAlignment="1">
      <alignment horizontal="center"/>
    </xf>
    <xf numFmtId="0" fontId="7" fillId="0" borderId="0" xfId="0" applyFont="1" applyAlignment="1">
      <alignment horizontal="left" vertical="top" wrapText="1"/>
    </xf>
    <xf numFmtId="0" fontId="3" fillId="0" borderId="0" xfId="0" applyFont="1" applyAlignment="1">
      <alignment horizontal="center"/>
    </xf>
    <xf numFmtId="0" fontId="1" fillId="0" borderId="0" xfId="0" applyFont="1" applyProtection="1">
      <protection hidden="1"/>
    </xf>
    <xf numFmtId="0" fontId="1" fillId="0" borderId="0" xfId="0" applyFont="1" applyAlignment="1" applyProtection="1">
      <alignment wrapText="1"/>
      <protection hidden="1"/>
    </xf>
    <xf numFmtId="0" fontId="10" fillId="0" borderId="0" xfId="0" applyFont="1" applyAlignment="1">
      <alignment wrapText="1"/>
    </xf>
    <xf numFmtId="0" fontId="4" fillId="0" borderId="10" xfId="0" applyFont="1" applyBorder="1" applyProtection="1">
      <protection hidden="1"/>
    </xf>
    <xf numFmtId="0" fontId="10" fillId="0" borderId="10" xfId="0" applyFont="1" applyBorder="1" applyProtection="1">
      <protection hidden="1"/>
    </xf>
    <xf numFmtId="0" fontId="10" fillId="0" borderId="10" xfId="0" applyFont="1" applyBorder="1" applyAlignment="1" applyProtection="1">
      <alignment horizontal="center"/>
      <protection hidden="1"/>
    </xf>
    <xf numFmtId="0" fontId="4" fillId="0" borderId="1" xfId="0" applyFont="1" applyBorder="1" applyAlignment="1" applyProtection="1">
      <alignment horizontal="center" wrapText="1"/>
      <protection hidden="1"/>
    </xf>
    <xf numFmtId="0" fontId="10" fillId="0" borderId="0" xfId="0" applyFont="1" applyAlignment="1">
      <alignment horizontal="left"/>
    </xf>
    <xf numFmtId="0" fontId="4" fillId="0" borderId="10" xfId="0" applyFont="1" applyBorder="1" applyAlignment="1" applyProtection="1">
      <alignment horizontal="left"/>
      <protection hidden="1"/>
    </xf>
    <xf numFmtId="0" fontId="4" fillId="0" borderId="0" xfId="0" applyFont="1" applyAlignment="1" applyProtection="1">
      <alignment horizontal="left"/>
      <protection hidden="1"/>
    </xf>
    <xf numFmtId="0" fontId="4" fillId="0" borderId="2" xfId="0" applyFont="1" applyBorder="1" applyAlignment="1" applyProtection="1">
      <alignment horizontal="left"/>
      <protection hidden="1"/>
    </xf>
    <xf numFmtId="165" fontId="13" fillId="0" borderId="9" xfId="4" applyNumberFormat="1" applyFont="1" applyBorder="1" applyAlignment="1">
      <alignment horizontal="left"/>
    </xf>
    <xf numFmtId="165" fontId="13" fillId="0" borderId="6" xfId="4" applyNumberFormat="1" applyFont="1" applyBorder="1" applyAlignment="1">
      <alignment horizontal="left"/>
    </xf>
    <xf numFmtId="165" fontId="10" fillId="0" borderId="10" xfId="0" applyNumberFormat="1" applyFont="1" applyBorder="1" applyAlignment="1" applyProtection="1">
      <alignment horizontal="left"/>
      <protection hidden="1"/>
    </xf>
    <xf numFmtId="165" fontId="10" fillId="0" borderId="0" xfId="0" applyNumberFormat="1" applyFont="1" applyAlignment="1" applyProtection="1">
      <alignment horizontal="left"/>
      <protection hidden="1"/>
    </xf>
    <xf numFmtId="165" fontId="10" fillId="0" borderId="2" xfId="0" applyNumberFormat="1" applyFont="1" applyBorder="1" applyAlignment="1" applyProtection="1">
      <alignment horizontal="left"/>
      <protection hidden="1"/>
    </xf>
    <xf numFmtId="0" fontId="10" fillId="0" borderId="10" xfId="0" applyFont="1" applyBorder="1" applyAlignment="1" applyProtection="1">
      <alignment horizontal="left"/>
      <protection hidden="1"/>
    </xf>
    <xf numFmtId="0" fontId="10" fillId="0" borderId="0" xfId="0" applyFont="1" applyAlignment="1" applyProtection="1">
      <alignment horizontal="left"/>
      <protection hidden="1"/>
    </xf>
    <xf numFmtId="166" fontId="3" fillId="0" borderId="0" xfId="0" applyNumberFormat="1" applyFont="1" applyAlignment="1" applyProtection="1">
      <alignment horizontal="center"/>
      <protection hidden="1"/>
    </xf>
    <xf numFmtId="166" fontId="10" fillId="0" borderId="0" xfId="0" applyNumberFormat="1" applyFont="1"/>
    <xf numFmtId="166" fontId="4" fillId="0" borderId="1" xfId="0" applyNumberFormat="1" applyFont="1" applyBorder="1" applyAlignment="1" applyProtection="1">
      <alignment horizontal="center" wrapText="1"/>
      <protection hidden="1"/>
    </xf>
    <xf numFmtId="166" fontId="10" fillId="0" borderId="10" xfId="0" applyNumberFormat="1" applyFont="1" applyBorder="1" applyProtection="1">
      <protection hidden="1"/>
    </xf>
    <xf numFmtId="166" fontId="10" fillId="0" borderId="0" xfId="0" applyNumberFormat="1" applyFont="1" applyProtection="1">
      <protection hidden="1"/>
    </xf>
    <xf numFmtId="166" fontId="10" fillId="0" borderId="4" xfId="0" applyNumberFormat="1" applyFont="1" applyBorder="1" applyProtection="1">
      <protection hidden="1"/>
    </xf>
    <xf numFmtId="166" fontId="13" fillId="0" borderId="6" xfId="4" applyNumberFormat="1" applyFont="1" applyBorder="1"/>
    <xf numFmtId="166" fontId="10" fillId="0" borderId="10" xfId="0" applyNumberFormat="1" applyFont="1" applyBorder="1" applyAlignment="1" applyProtection="1">
      <alignment horizontal="center"/>
      <protection hidden="1"/>
    </xf>
    <xf numFmtId="166" fontId="10" fillId="0" borderId="0" xfId="0" applyNumberFormat="1" applyFont="1" applyAlignment="1" applyProtection="1">
      <alignment horizontal="center"/>
      <protection hidden="1"/>
    </xf>
    <xf numFmtId="166" fontId="10" fillId="0" borderId="4" xfId="0" applyNumberFormat="1" applyFont="1" applyBorder="1" applyAlignment="1" applyProtection="1">
      <alignment horizontal="center"/>
      <protection hidden="1"/>
    </xf>
    <xf numFmtId="1" fontId="3" fillId="0" borderId="0" xfId="0" applyNumberFormat="1" applyFont="1" applyAlignment="1" applyProtection="1">
      <alignment horizontal="center"/>
      <protection hidden="1"/>
    </xf>
    <xf numFmtId="1" fontId="10" fillId="0" borderId="0" xfId="0" applyNumberFormat="1" applyFont="1" applyAlignment="1">
      <alignment horizontal="center"/>
    </xf>
    <xf numFmtId="1" fontId="4" fillId="0" borderId="2" xfId="0" applyNumberFormat="1" applyFont="1" applyBorder="1" applyAlignment="1" applyProtection="1">
      <alignment horizontal="center" wrapText="1"/>
      <protection hidden="1"/>
    </xf>
    <xf numFmtId="1" fontId="10" fillId="0" borderId="10" xfId="0" applyNumberFormat="1" applyFont="1" applyBorder="1" applyAlignment="1" applyProtection="1">
      <alignment horizontal="center"/>
      <protection hidden="1"/>
    </xf>
    <xf numFmtId="1" fontId="10" fillId="0" borderId="0" xfId="0" applyNumberFormat="1" applyFont="1" applyAlignment="1" applyProtection="1">
      <alignment horizontal="center"/>
      <protection hidden="1"/>
    </xf>
    <xf numFmtId="1" fontId="10" fillId="0" borderId="4" xfId="0" applyNumberFormat="1" applyFont="1" applyBorder="1" applyAlignment="1" applyProtection="1">
      <alignment horizontal="center"/>
      <protection hidden="1"/>
    </xf>
    <xf numFmtId="1" fontId="13" fillId="0" borderId="9" xfId="4" applyNumberFormat="1" applyFont="1" applyBorder="1" applyAlignment="1">
      <alignment horizontal="center"/>
    </xf>
    <xf numFmtId="1" fontId="13" fillId="0" borderId="6" xfId="4" applyNumberFormat="1" applyFont="1" applyBorder="1" applyAlignment="1">
      <alignment horizontal="center"/>
    </xf>
    <xf numFmtId="164" fontId="3" fillId="0" borderId="0" xfId="0" applyNumberFormat="1" applyFont="1" applyAlignment="1" applyProtection="1">
      <alignment horizontal="center"/>
      <protection hidden="1"/>
    </xf>
    <xf numFmtId="164" fontId="4" fillId="0" borderId="3" xfId="2" applyNumberFormat="1" applyFont="1" applyFill="1" applyBorder="1" applyAlignment="1">
      <alignment horizontal="center"/>
    </xf>
    <xf numFmtId="164" fontId="10" fillId="0" borderId="0" xfId="2" applyNumberFormat="1" applyFont="1" applyFill="1"/>
    <xf numFmtId="164" fontId="4" fillId="0" borderId="1" xfId="2" applyNumberFormat="1" applyFont="1" applyFill="1" applyBorder="1" applyAlignment="1" applyProtection="1">
      <alignment horizontal="center" wrapText="1"/>
      <protection locked="0"/>
    </xf>
    <xf numFmtId="164" fontId="10" fillId="0" borderId="10" xfId="2" applyNumberFormat="1" applyFont="1" applyFill="1" applyBorder="1" applyProtection="1">
      <protection locked="0"/>
    </xf>
    <xf numFmtId="164" fontId="10" fillId="0" borderId="0" xfId="2" applyNumberFormat="1" applyFont="1" applyFill="1" applyBorder="1" applyProtection="1">
      <protection locked="0"/>
    </xf>
    <xf numFmtId="164" fontId="10" fillId="0" borderId="0" xfId="2" applyNumberFormat="1" applyFont="1" applyFill="1" applyBorder="1" applyProtection="1">
      <protection hidden="1"/>
    </xf>
    <xf numFmtId="164" fontId="10" fillId="0" borderId="4" xfId="2" applyNumberFormat="1" applyFont="1" applyFill="1" applyBorder="1" applyProtection="1">
      <protection locked="0"/>
    </xf>
    <xf numFmtId="164" fontId="10" fillId="0" borderId="9" xfId="2" applyNumberFormat="1" applyFont="1" applyFill="1" applyBorder="1" applyProtection="1">
      <protection locked="0"/>
    </xf>
    <xf numFmtId="164" fontId="10" fillId="0" borderId="6" xfId="2" applyNumberFormat="1" applyFont="1" applyFill="1" applyBorder="1" applyProtection="1">
      <protection locked="0"/>
    </xf>
    <xf numFmtId="164" fontId="10" fillId="0" borderId="3" xfId="2" applyNumberFormat="1" applyFont="1" applyFill="1" applyBorder="1" applyProtection="1">
      <protection locked="0"/>
    </xf>
    <xf numFmtId="164" fontId="10" fillId="0" borderId="11" xfId="2" applyNumberFormat="1" applyFont="1" applyFill="1" applyBorder="1" applyProtection="1">
      <protection locked="0"/>
    </xf>
    <xf numFmtId="0" fontId="1" fillId="0" borderId="0" xfId="0" applyFont="1"/>
    <xf numFmtId="0" fontId="1" fillId="0" borderId="0" xfId="0" applyFont="1" applyAlignment="1">
      <alignment horizontal="left"/>
    </xf>
    <xf numFmtId="0" fontId="1" fillId="0" borderId="0" xfId="0" applyFont="1" applyAlignment="1">
      <alignment wrapText="1"/>
    </xf>
    <xf numFmtId="0" fontId="4" fillId="0" borderId="0" xfId="0" applyFont="1" applyProtection="1">
      <protection hidden="1"/>
    </xf>
    <xf numFmtId="0" fontId="14" fillId="0" borderId="0" xfId="0" applyFont="1" applyAlignment="1" applyProtection="1">
      <alignment horizontal="center"/>
      <protection hidden="1"/>
    </xf>
    <xf numFmtId="0" fontId="14" fillId="0" borderId="0" xfId="0" applyFont="1" applyAlignment="1">
      <alignment horizontal="left"/>
    </xf>
    <xf numFmtId="0" fontId="6" fillId="0" borderId="0" xfId="0" applyFont="1"/>
    <xf numFmtId="49" fontId="1" fillId="0" borderId="0" xfId="0" applyNumberFormat="1" applyFont="1" applyAlignment="1">
      <alignment horizontal="left"/>
    </xf>
    <xf numFmtId="0" fontId="6" fillId="0" borderId="0" xfId="0" applyFont="1" applyAlignment="1">
      <alignment horizontal="left"/>
    </xf>
    <xf numFmtId="0" fontId="1" fillId="0" borderId="0" xfId="0" applyFont="1" applyAlignment="1">
      <alignment horizontal="left" vertical="top" wrapText="1"/>
    </xf>
    <xf numFmtId="0" fontId="14" fillId="0" borderId="0" xfId="0" applyFont="1" applyAlignment="1" applyProtection="1">
      <alignment horizontal="left"/>
      <protection hidden="1"/>
    </xf>
    <xf numFmtId="0" fontId="15" fillId="0" borderId="0" xfId="0" applyFont="1"/>
    <xf numFmtId="0" fontId="15" fillId="0" borderId="0" xfId="0" applyFont="1" applyAlignment="1">
      <alignment wrapText="1"/>
    </xf>
    <xf numFmtId="44" fontId="3" fillId="0" borderId="0" xfId="0" applyNumberFormat="1" applyFont="1" applyAlignment="1" applyProtection="1">
      <alignment horizontal="center"/>
      <protection hidden="1"/>
    </xf>
    <xf numFmtId="44" fontId="10" fillId="0" borderId="0" xfId="2" applyFont="1" applyFill="1"/>
    <xf numFmtId="44" fontId="4" fillId="0" borderId="1" xfId="2" applyFont="1" applyFill="1" applyBorder="1" applyAlignment="1" applyProtection="1">
      <alignment horizontal="center" wrapText="1"/>
      <protection hidden="1"/>
    </xf>
    <xf numFmtId="44" fontId="10" fillId="0" borderId="10" xfId="2" applyFont="1" applyFill="1" applyBorder="1" applyProtection="1">
      <protection hidden="1"/>
    </xf>
    <xf numFmtId="44" fontId="10" fillId="0" borderId="0" xfId="2" applyFont="1" applyFill="1" applyBorder="1" applyProtection="1">
      <protection hidden="1"/>
    </xf>
    <xf numFmtId="44" fontId="10" fillId="0" borderId="7" xfId="2" applyFont="1" applyFill="1" applyBorder="1" applyProtection="1">
      <protection hidden="1"/>
    </xf>
    <xf numFmtId="44" fontId="10" fillId="0" borderId="9" xfId="2" applyFont="1" applyFill="1" applyBorder="1" applyProtection="1">
      <protection hidden="1"/>
    </xf>
    <xf numFmtId="44" fontId="10" fillId="0" borderId="6" xfId="2" applyFont="1" applyFill="1" applyBorder="1" applyProtection="1">
      <protection hidden="1"/>
    </xf>
    <xf numFmtId="44" fontId="10" fillId="0" borderId="1" xfId="2" applyFont="1" applyFill="1" applyBorder="1" applyProtection="1">
      <protection hidden="1"/>
    </xf>
    <xf numFmtId="44" fontId="10" fillId="0" borderId="3" xfId="2" applyFont="1" applyFill="1" applyBorder="1" applyProtection="1">
      <protection hidden="1"/>
    </xf>
    <xf numFmtId="0" fontId="16" fillId="0" borderId="0" xfId="0" applyFont="1" applyProtection="1">
      <protection hidden="1"/>
    </xf>
    <xf numFmtId="0" fontId="17" fillId="0" borderId="0" xfId="0" applyFont="1" applyAlignment="1" applyProtection="1">
      <alignment horizontal="center"/>
      <protection hidden="1"/>
    </xf>
    <xf numFmtId="0" fontId="18" fillId="0" borderId="0" xfId="0" applyFont="1"/>
    <xf numFmtId="3" fontId="18" fillId="0" borderId="0" xfId="0" applyNumberFormat="1" applyFont="1"/>
    <xf numFmtId="43" fontId="18" fillId="0" borderId="0" xfId="0" applyNumberFormat="1" applyFont="1"/>
    <xf numFmtId="0" fontId="18" fillId="0" borderId="0" xfId="0" applyFont="1" applyAlignment="1">
      <alignment vertical="top"/>
    </xf>
    <xf numFmtId="44" fontId="18" fillId="0" borderId="0" xfId="0" applyNumberFormat="1" applyFont="1"/>
    <xf numFmtId="3" fontId="9" fillId="0" borderId="0" xfId="0" applyNumberFormat="1" applyFont="1" applyAlignment="1">
      <alignment horizontal="center"/>
    </xf>
    <xf numFmtId="3" fontId="1" fillId="0" borderId="0" xfId="0" applyNumberFormat="1" applyFont="1"/>
    <xf numFmtId="166" fontId="13" fillId="0" borderId="6" xfId="4" applyNumberFormat="1" applyFont="1" applyBorder="1" applyAlignment="1">
      <alignment horizontal="center"/>
    </xf>
    <xf numFmtId="166" fontId="13" fillId="0" borderId="9" xfId="4" applyNumberFormat="1" applyFont="1" applyBorder="1" applyAlignment="1">
      <alignment horizontal="center"/>
    </xf>
    <xf numFmtId="165" fontId="13" fillId="0" borderId="12" xfId="4" applyNumberFormat="1" applyFont="1" applyBorder="1" applyAlignment="1">
      <alignment horizontal="left"/>
    </xf>
    <xf numFmtId="0" fontId="13" fillId="0" borderId="13" xfId="4" applyFont="1" applyBorder="1"/>
    <xf numFmtId="1" fontId="13" fillId="0" borderId="13" xfId="4" applyNumberFormat="1" applyFont="1" applyBorder="1" applyAlignment="1">
      <alignment horizontal="center"/>
    </xf>
    <xf numFmtId="164" fontId="10" fillId="0" borderId="13" xfId="2" applyNumberFormat="1" applyFont="1" applyFill="1" applyBorder="1" applyProtection="1">
      <protection locked="0"/>
    </xf>
    <xf numFmtId="44" fontId="10" fillId="0" borderId="14" xfId="2" applyFont="1" applyFill="1" applyBorder="1" applyProtection="1">
      <protection hidden="1"/>
    </xf>
    <xf numFmtId="166" fontId="13" fillId="0" borderId="13" xfId="4" applyNumberFormat="1" applyFont="1" applyBorder="1" applyAlignment="1">
      <alignment horizontal="center"/>
    </xf>
    <xf numFmtId="165" fontId="13" fillId="0" borderId="13" xfId="4" applyNumberFormat="1" applyFont="1" applyBorder="1" applyAlignment="1">
      <alignment horizontal="left"/>
    </xf>
    <xf numFmtId="0" fontId="19" fillId="0" borderId="0" xfId="0" applyFont="1"/>
    <xf numFmtId="6" fontId="13" fillId="0" borderId="9" xfId="4" applyNumberFormat="1" applyFont="1" applyBorder="1" applyAlignment="1">
      <alignment horizontal="center"/>
    </xf>
    <xf numFmtId="0" fontId="21" fillId="0" borderId="0" xfId="0" applyFont="1"/>
    <xf numFmtId="0" fontId="22" fillId="0" borderId="0" xfId="0" applyFont="1"/>
    <xf numFmtId="44" fontId="22" fillId="0" borderId="0" xfId="0" applyNumberFormat="1" applyFont="1"/>
    <xf numFmtId="0" fontId="4" fillId="0" borderId="4" xfId="0" applyFont="1" applyBorder="1" applyAlignment="1" applyProtection="1">
      <alignment horizontal="left"/>
      <protection hidden="1"/>
    </xf>
    <xf numFmtId="165" fontId="10" fillId="0" borderId="4" xfId="0" applyNumberFormat="1" applyFont="1" applyBorder="1" applyAlignment="1" applyProtection="1">
      <alignment horizontal="left"/>
      <protection hidden="1"/>
    </xf>
    <xf numFmtId="0" fontId="0" fillId="0" borderId="15" xfId="0" applyBorder="1"/>
    <xf numFmtId="164" fontId="10" fillId="0" borderId="16" xfId="2" applyNumberFormat="1" applyFont="1" applyFill="1" applyBorder="1" applyProtection="1">
      <protection locked="0"/>
    </xf>
    <xf numFmtId="44" fontId="10" fillId="0" borderId="17" xfId="2" applyFont="1" applyFill="1" applyBorder="1" applyProtection="1">
      <protection hidden="1"/>
    </xf>
    <xf numFmtId="165" fontId="10" fillId="0" borderId="6" xfId="0" applyNumberFormat="1" applyFont="1" applyBorder="1" applyAlignment="1" applyProtection="1">
      <alignment horizontal="left"/>
      <protection hidden="1"/>
    </xf>
    <xf numFmtId="166" fontId="10" fillId="0" borderId="6" xfId="0" applyNumberFormat="1" applyFont="1" applyBorder="1" applyAlignment="1" applyProtection="1">
      <alignment horizontal="center"/>
      <protection hidden="1"/>
    </xf>
    <xf numFmtId="0" fontId="10" fillId="0" borderId="6" xfId="0" applyFont="1" applyBorder="1" applyAlignment="1" applyProtection="1">
      <alignment horizontal="center"/>
      <protection hidden="1"/>
    </xf>
    <xf numFmtId="1" fontId="10" fillId="0" borderId="6" xfId="0" applyNumberFormat="1" applyFont="1" applyBorder="1" applyAlignment="1" applyProtection="1">
      <alignment horizontal="center"/>
      <protection hidden="1"/>
    </xf>
    <xf numFmtId="6" fontId="13" fillId="0" borderId="6" xfId="4" applyNumberFormat="1" applyFont="1" applyBorder="1" applyAlignment="1">
      <alignment horizontal="center"/>
    </xf>
    <xf numFmtId="165" fontId="10" fillId="0" borderId="9" xfId="0" applyNumberFormat="1" applyFont="1" applyBorder="1" applyAlignment="1" applyProtection="1">
      <alignment horizontal="left"/>
      <protection hidden="1"/>
    </xf>
    <xf numFmtId="166" fontId="10" fillId="0" borderId="9" xfId="0" applyNumberFormat="1" applyFont="1" applyBorder="1" applyAlignment="1" applyProtection="1">
      <alignment horizontal="center"/>
      <protection hidden="1"/>
    </xf>
    <xf numFmtId="0" fontId="10" fillId="0" borderId="9" xfId="0" applyFont="1" applyBorder="1" applyAlignment="1" applyProtection="1">
      <alignment horizontal="center"/>
      <protection hidden="1"/>
    </xf>
    <xf numFmtId="1" fontId="10" fillId="0" borderId="9" xfId="0" applyNumberFormat="1" applyFont="1" applyBorder="1" applyAlignment="1" applyProtection="1">
      <alignment horizontal="center"/>
      <protection hidden="1"/>
    </xf>
    <xf numFmtId="165" fontId="13" fillId="0" borderId="18" xfId="4" applyNumberFormat="1" applyFont="1" applyBorder="1" applyAlignment="1">
      <alignment horizontal="left"/>
    </xf>
    <xf numFmtId="44" fontId="10" fillId="0" borderId="19" xfId="2" applyFont="1" applyFill="1" applyBorder="1" applyProtection="1">
      <protection hidden="1"/>
    </xf>
    <xf numFmtId="165" fontId="13" fillId="0" borderId="20" xfId="4" applyNumberFormat="1" applyFont="1" applyBorder="1" applyAlignment="1">
      <alignment horizontal="left"/>
    </xf>
    <xf numFmtId="44" fontId="10" fillId="0" borderId="21" xfId="2" applyFont="1" applyFill="1" applyBorder="1" applyProtection="1">
      <protection hidden="1"/>
    </xf>
    <xf numFmtId="6" fontId="13" fillId="0" borderId="13" xfId="4" applyNumberFormat="1" applyFont="1" applyBorder="1" applyAlignment="1">
      <alignment horizontal="center"/>
    </xf>
    <xf numFmtId="165" fontId="13" fillId="0" borderId="22" xfId="4" applyNumberFormat="1" applyFont="1" applyBorder="1" applyAlignment="1">
      <alignment horizontal="left"/>
    </xf>
    <xf numFmtId="0" fontId="10" fillId="0" borderId="9" xfId="0" applyFont="1" applyBorder="1" applyProtection="1">
      <protection hidden="1"/>
    </xf>
    <xf numFmtId="0" fontId="10" fillId="0" borderId="6" xfId="0" applyFont="1" applyBorder="1" applyProtection="1">
      <protection hidden="1"/>
    </xf>
    <xf numFmtId="164" fontId="10" fillId="0" borderId="23" xfId="2" applyNumberFormat="1" applyFont="1" applyFill="1" applyBorder="1" applyProtection="1">
      <protection locked="0"/>
    </xf>
    <xf numFmtId="166" fontId="13" fillId="0" borderId="9" xfId="4" applyNumberFormat="1" applyFont="1" applyBorder="1"/>
    <xf numFmtId="44" fontId="10" fillId="0" borderId="24" xfId="2" applyFont="1" applyFill="1" applyBorder="1" applyProtection="1">
      <protection hidden="1"/>
    </xf>
    <xf numFmtId="6" fontId="13" fillId="0" borderId="25" xfId="4" applyNumberFormat="1" applyFont="1" applyBorder="1" applyAlignment="1">
      <alignment horizontal="center"/>
    </xf>
    <xf numFmtId="164" fontId="16" fillId="0" borderId="0" xfId="2" applyNumberFormat="1" applyFont="1" applyFill="1" applyBorder="1" applyProtection="1">
      <protection locked="0"/>
    </xf>
    <xf numFmtId="164" fontId="16" fillId="0" borderId="0" xfId="2" applyNumberFormat="1" applyFont="1" applyFill="1" applyBorder="1" applyProtection="1">
      <protection hidden="1"/>
    </xf>
    <xf numFmtId="0" fontId="4" fillId="0" borderId="0" xfId="0" applyFont="1" applyAlignment="1" applyProtection="1">
      <alignment vertical="center" wrapText="1"/>
      <protection hidden="1"/>
    </xf>
    <xf numFmtId="166" fontId="13" fillId="0" borderId="13" xfId="4" applyNumberFormat="1" applyFont="1" applyBorder="1" applyAlignment="1">
      <alignment horizontal="left"/>
    </xf>
    <xf numFmtId="0" fontId="4" fillId="0" borderId="5" xfId="0" applyFont="1" applyBorder="1" applyProtection="1">
      <protection hidden="1"/>
    </xf>
    <xf numFmtId="0" fontId="4" fillId="0" borderId="6" xfId="0" applyFont="1" applyBorder="1" applyProtection="1">
      <protection hidden="1"/>
    </xf>
    <xf numFmtId="44" fontId="1" fillId="0" borderId="8" xfId="0" applyNumberFormat="1" applyFont="1" applyBorder="1"/>
    <xf numFmtId="44" fontId="0" fillId="0" borderId="8" xfId="0" applyNumberFormat="1" applyBorder="1"/>
    <xf numFmtId="44" fontId="10" fillId="0" borderId="26" xfId="2" applyFont="1" applyFill="1" applyBorder="1" applyProtection="1">
      <protection hidden="1"/>
    </xf>
    <xf numFmtId="0" fontId="20" fillId="0" borderId="0" xfId="0" applyFont="1" applyProtection="1">
      <protection hidden="1"/>
    </xf>
    <xf numFmtId="44" fontId="0" fillId="0" borderId="1" xfId="0" applyNumberFormat="1" applyBorder="1"/>
    <xf numFmtId="44" fontId="5" fillId="0" borderId="15" xfId="2" applyFont="1" applyBorder="1" applyAlignment="1"/>
    <xf numFmtId="44" fontId="10" fillId="0" borderId="27" xfId="2" applyFont="1" applyFill="1" applyBorder="1" applyProtection="1">
      <protection hidden="1"/>
    </xf>
    <xf numFmtId="0" fontId="18" fillId="0" borderId="0" xfId="0" applyFont="1" applyAlignment="1">
      <alignment horizontal="left" wrapText="1"/>
    </xf>
    <xf numFmtId="3" fontId="18" fillId="0" borderId="0" xfId="0" applyNumberFormat="1" applyFont="1" applyAlignment="1">
      <alignment horizontal="center"/>
    </xf>
  </cellXfs>
  <cellStyles count="5">
    <cellStyle name="Comma 2" xfId="1" xr:uid="{00000000-0005-0000-0000-000000000000}"/>
    <cellStyle name="Currency" xfId="2" builtinId="4"/>
    <cellStyle name="Currency 2" xfId="3" xr:uid="{00000000-0005-0000-0000-000002000000}"/>
    <cellStyle name="Normal" xfId="0" builtinId="0"/>
    <cellStyle name="Normal 2" xfId="4"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29</xdr:row>
      <xdr:rowOff>0</xdr:rowOff>
    </xdr:from>
    <xdr:to>
      <xdr:col>6</xdr:col>
      <xdr:colOff>190500</xdr:colOff>
      <xdr:row>29</xdr:row>
      <xdr:rowOff>0</xdr:rowOff>
    </xdr:to>
    <xdr:sp macro="" textlink="">
      <xdr:nvSpPr>
        <xdr:cNvPr id="1046" name="Line 2">
          <a:extLst>
            <a:ext uri="{FF2B5EF4-FFF2-40B4-BE49-F238E27FC236}">
              <a16:creationId xmlns:a16="http://schemas.microsoft.com/office/drawing/2014/main" id="{00000000-0008-0000-0300-000016040000}"/>
            </a:ext>
          </a:extLst>
        </xdr:cNvPr>
        <xdr:cNvSpPr>
          <a:spLocks noChangeShapeType="1"/>
        </xdr:cNvSpPr>
      </xdr:nvSpPr>
      <xdr:spPr bwMode="auto">
        <a:xfrm>
          <a:off x="1228725" y="6991350"/>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42"/>
  <sheetViews>
    <sheetView zoomScaleNormal="100" workbookViewId="0">
      <selection activeCell="F16" sqref="F16"/>
    </sheetView>
  </sheetViews>
  <sheetFormatPr defaultColWidth="9.140625" defaultRowHeight="12.75" x14ac:dyDescent="0.2"/>
  <cols>
    <col min="1" max="1" width="4" style="82" customWidth="1"/>
    <col min="2" max="2" width="115.42578125" style="82" customWidth="1"/>
    <col min="3" max="3" width="2.140625" style="82" customWidth="1"/>
    <col min="4" max="16384" width="9.140625" style="82"/>
  </cols>
  <sheetData>
    <row r="1" spans="2:14" x14ac:dyDescent="0.2">
      <c r="B1" s="33" t="s">
        <v>40</v>
      </c>
      <c r="C1" s="20"/>
      <c r="D1" s="20"/>
      <c r="E1" s="20"/>
      <c r="F1" s="20"/>
      <c r="G1" s="20"/>
      <c r="H1" s="20"/>
      <c r="I1" s="20"/>
      <c r="J1" s="20"/>
      <c r="K1" s="20"/>
      <c r="L1" s="20"/>
      <c r="M1" s="20"/>
      <c r="N1" s="20"/>
    </row>
    <row r="2" spans="2:14" x14ac:dyDescent="0.2">
      <c r="B2" s="33" t="s">
        <v>65</v>
      </c>
      <c r="C2" s="20"/>
      <c r="F2" s="20"/>
      <c r="G2" s="20"/>
      <c r="H2" s="20"/>
      <c r="I2" s="20"/>
      <c r="J2" s="20"/>
      <c r="K2" s="20"/>
      <c r="L2" s="20"/>
      <c r="M2" s="20"/>
      <c r="N2" s="20"/>
    </row>
    <row r="3" spans="2:14" x14ac:dyDescent="0.2">
      <c r="B3" s="33" t="s">
        <v>66</v>
      </c>
      <c r="C3" s="20"/>
      <c r="D3" s="20"/>
      <c r="E3" s="20"/>
      <c r="F3" s="20"/>
      <c r="G3" s="20"/>
      <c r="H3" s="20"/>
      <c r="I3" s="20"/>
      <c r="J3" s="20"/>
      <c r="K3" s="20"/>
      <c r="L3" s="20"/>
      <c r="M3" s="20"/>
      <c r="N3" s="20"/>
    </row>
    <row r="7" spans="2:14" x14ac:dyDescent="0.2">
      <c r="B7" s="88" t="s">
        <v>8</v>
      </c>
    </row>
    <row r="8" spans="2:14" x14ac:dyDescent="0.2">
      <c r="B8" s="82" t="s">
        <v>9</v>
      </c>
    </row>
    <row r="9" spans="2:14" x14ac:dyDescent="0.2">
      <c r="B9" s="82" t="s">
        <v>28</v>
      </c>
    </row>
    <row r="10" spans="2:14" x14ac:dyDescent="0.2">
      <c r="B10" s="82" t="s">
        <v>55</v>
      </c>
    </row>
    <row r="11" spans="2:14" x14ac:dyDescent="0.2">
      <c r="B11" s="83" t="s">
        <v>12</v>
      </c>
    </row>
    <row r="12" spans="2:14" x14ac:dyDescent="0.2">
      <c r="B12" s="83" t="s">
        <v>14</v>
      </c>
    </row>
    <row r="13" spans="2:14" x14ac:dyDescent="0.2">
      <c r="B13" s="83" t="s">
        <v>13</v>
      </c>
    </row>
    <row r="14" spans="2:14" x14ac:dyDescent="0.2">
      <c r="B14" s="83" t="s">
        <v>41</v>
      </c>
    </row>
    <row r="15" spans="2:14" x14ac:dyDescent="0.2">
      <c r="B15" s="83"/>
    </row>
    <row r="16" spans="2:14" x14ac:dyDescent="0.2">
      <c r="B16" s="83"/>
    </row>
    <row r="17" spans="2:14" x14ac:dyDescent="0.2">
      <c r="B17" s="83"/>
    </row>
    <row r="18" spans="2:14" x14ac:dyDescent="0.2">
      <c r="B18" s="88" t="s">
        <v>10</v>
      </c>
    </row>
    <row r="19" spans="2:14" x14ac:dyDescent="0.2">
      <c r="B19" s="89" t="s">
        <v>37</v>
      </c>
    </row>
    <row r="20" spans="2:14" x14ac:dyDescent="0.2">
      <c r="B20" s="89" t="s">
        <v>38</v>
      </c>
    </row>
    <row r="21" spans="2:14" x14ac:dyDescent="0.2">
      <c r="B21" s="89" t="s">
        <v>39</v>
      </c>
    </row>
    <row r="22" spans="2:14" x14ac:dyDescent="0.2">
      <c r="B22" s="89"/>
    </row>
    <row r="23" spans="2:14" x14ac:dyDescent="0.2">
      <c r="B23" s="89"/>
    </row>
    <row r="24" spans="2:14" x14ac:dyDescent="0.2">
      <c r="B24" s="89"/>
    </row>
    <row r="25" spans="2:14" x14ac:dyDescent="0.2">
      <c r="B25" s="90" t="s">
        <v>11</v>
      </c>
    </row>
    <row r="27" spans="2:14" ht="127.5" x14ac:dyDescent="0.2">
      <c r="B27" s="91" t="s">
        <v>162</v>
      </c>
      <c r="C27" s="91"/>
      <c r="D27" s="91"/>
      <c r="E27" s="91"/>
      <c r="F27" s="91"/>
      <c r="G27" s="91"/>
      <c r="H27" s="91"/>
      <c r="I27" s="91"/>
      <c r="J27" s="91"/>
      <c r="K27" s="91"/>
      <c r="L27" s="91"/>
      <c r="M27" s="91"/>
      <c r="N27" s="91"/>
    </row>
    <row r="28" spans="2:14" x14ac:dyDescent="0.2">
      <c r="B28" s="91"/>
      <c r="C28" s="91"/>
      <c r="D28" s="91"/>
      <c r="E28" s="91"/>
      <c r="F28" s="91"/>
      <c r="G28" s="91"/>
      <c r="H28" s="91"/>
      <c r="I28" s="91"/>
      <c r="J28" s="91"/>
      <c r="K28" s="91"/>
      <c r="L28" s="91"/>
      <c r="M28" s="91"/>
      <c r="N28" s="91"/>
    </row>
    <row r="29" spans="2:14" x14ac:dyDescent="0.2">
      <c r="B29" s="32"/>
      <c r="C29" s="32"/>
      <c r="D29" s="32"/>
      <c r="E29" s="32"/>
      <c r="F29" s="32"/>
      <c r="G29" s="32"/>
      <c r="H29" s="32"/>
      <c r="I29" s="32"/>
      <c r="J29" s="32"/>
      <c r="K29" s="32"/>
      <c r="L29" s="32"/>
      <c r="M29" s="32"/>
      <c r="N29" s="32"/>
    </row>
    <row r="30" spans="2:14" x14ac:dyDescent="0.2">
      <c r="B30" s="32"/>
      <c r="C30" s="32"/>
      <c r="D30" s="32"/>
      <c r="E30" s="32"/>
      <c r="F30" s="32"/>
      <c r="G30" s="32"/>
      <c r="H30" s="32"/>
      <c r="I30" s="32"/>
      <c r="J30" s="32"/>
      <c r="K30" s="32"/>
      <c r="L30" s="32"/>
      <c r="M30" s="32"/>
      <c r="N30" s="32"/>
    </row>
    <row r="31" spans="2:14" x14ac:dyDescent="0.2">
      <c r="B31" s="32"/>
      <c r="C31" s="32"/>
      <c r="D31" s="32"/>
      <c r="E31" s="32"/>
      <c r="F31" s="32"/>
      <c r="G31" s="32"/>
      <c r="H31" s="32"/>
      <c r="I31" s="32"/>
      <c r="J31" s="32"/>
      <c r="K31" s="32"/>
      <c r="L31" s="32"/>
      <c r="M31" s="32"/>
      <c r="N31" s="32"/>
    </row>
    <row r="32" spans="2:14" x14ac:dyDescent="0.2">
      <c r="B32" s="32"/>
      <c r="C32" s="32"/>
      <c r="D32" s="32"/>
      <c r="E32" s="32"/>
      <c r="F32" s="32"/>
      <c r="G32" s="32"/>
      <c r="H32" s="32"/>
      <c r="I32" s="32"/>
      <c r="J32" s="32"/>
      <c r="K32" s="32"/>
      <c r="L32" s="32"/>
      <c r="M32" s="32"/>
      <c r="N32" s="32"/>
    </row>
    <row r="33" spans="2:14" x14ac:dyDescent="0.2">
      <c r="B33" s="32"/>
      <c r="C33" s="32"/>
      <c r="D33" s="32"/>
      <c r="E33" s="32"/>
      <c r="F33" s="32"/>
      <c r="G33" s="32"/>
      <c r="H33" s="32"/>
      <c r="I33" s="32"/>
      <c r="J33" s="32"/>
      <c r="K33" s="32"/>
      <c r="L33" s="32"/>
      <c r="M33" s="32"/>
      <c r="N33" s="32"/>
    </row>
    <row r="34" spans="2:14" x14ac:dyDescent="0.2">
      <c r="B34" s="32"/>
      <c r="C34" s="32"/>
      <c r="D34" s="32"/>
      <c r="E34" s="32"/>
      <c r="F34" s="32"/>
      <c r="G34" s="32"/>
      <c r="H34" s="32"/>
      <c r="I34" s="32"/>
      <c r="J34" s="32"/>
      <c r="K34" s="32"/>
      <c r="L34" s="32"/>
      <c r="M34" s="32"/>
      <c r="N34" s="32"/>
    </row>
    <row r="35" spans="2:14" x14ac:dyDescent="0.2">
      <c r="B35" s="32"/>
      <c r="C35" s="32"/>
      <c r="D35" s="32"/>
      <c r="E35" s="32"/>
      <c r="F35" s="32"/>
      <c r="G35" s="32"/>
      <c r="H35" s="32"/>
      <c r="I35" s="32"/>
      <c r="J35" s="32"/>
      <c r="K35" s="32"/>
      <c r="L35" s="32"/>
      <c r="M35" s="32"/>
      <c r="N35" s="32"/>
    </row>
    <row r="36" spans="2:14" x14ac:dyDescent="0.2">
      <c r="B36" s="32"/>
      <c r="C36" s="32"/>
      <c r="D36" s="32"/>
      <c r="E36" s="32"/>
      <c r="F36" s="32"/>
      <c r="G36" s="32"/>
      <c r="H36" s="32"/>
      <c r="I36" s="32"/>
      <c r="J36" s="32"/>
      <c r="K36" s="32"/>
      <c r="L36" s="32"/>
      <c r="M36" s="32"/>
      <c r="N36" s="32"/>
    </row>
    <row r="37" spans="2:14" x14ac:dyDescent="0.2">
      <c r="B37" s="32"/>
      <c r="C37" s="32"/>
      <c r="D37" s="32"/>
      <c r="E37" s="32"/>
      <c r="F37" s="32"/>
      <c r="G37" s="32"/>
      <c r="H37" s="32"/>
      <c r="I37" s="32"/>
      <c r="J37" s="32"/>
      <c r="K37" s="32"/>
      <c r="L37" s="32"/>
      <c r="M37" s="32"/>
      <c r="N37" s="32"/>
    </row>
    <row r="38" spans="2:14" x14ac:dyDescent="0.2">
      <c r="B38" s="32"/>
      <c r="C38" s="32"/>
      <c r="D38" s="32"/>
      <c r="E38" s="32"/>
      <c r="F38" s="32"/>
      <c r="G38" s="32"/>
      <c r="H38" s="32"/>
      <c r="I38" s="32"/>
      <c r="J38" s="32"/>
      <c r="K38" s="32"/>
      <c r="L38" s="32"/>
      <c r="M38" s="32"/>
      <c r="N38" s="32"/>
    </row>
    <row r="39" spans="2:14" x14ac:dyDescent="0.2">
      <c r="B39" s="32"/>
      <c r="C39" s="32"/>
      <c r="D39" s="32"/>
      <c r="E39" s="32"/>
      <c r="F39" s="32"/>
      <c r="G39" s="32"/>
      <c r="H39" s="32"/>
      <c r="I39" s="32"/>
      <c r="J39" s="32"/>
      <c r="K39" s="32"/>
      <c r="L39" s="32"/>
      <c r="M39" s="32"/>
      <c r="N39" s="32"/>
    </row>
    <row r="40" spans="2:14" x14ac:dyDescent="0.2">
      <c r="B40" s="32"/>
      <c r="C40" s="32"/>
      <c r="D40" s="32"/>
      <c r="E40" s="32"/>
      <c r="F40" s="32"/>
      <c r="G40" s="32"/>
      <c r="H40" s="32"/>
      <c r="I40" s="32"/>
      <c r="J40" s="32"/>
      <c r="K40" s="32"/>
      <c r="L40" s="32"/>
      <c r="M40" s="32"/>
      <c r="N40" s="32"/>
    </row>
    <row r="41" spans="2:14" x14ac:dyDescent="0.2">
      <c r="B41" s="32"/>
      <c r="C41" s="32"/>
      <c r="D41" s="32"/>
      <c r="E41" s="32"/>
      <c r="F41" s="32"/>
      <c r="G41" s="32"/>
      <c r="H41" s="32"/>
      <c r="I41" s="32"/>
      <c r="J41" s="32"/>
      <c r="K41" s="32"/>
      <c r="L41" s="32"/>
      <c r="M41" s="32"/>
      <c r="N41" s="32"/>
    </row>
    <row r="42" spans="2:14" x14ac:dyDescent="0.2">
      <c r="B42" s="32"/>
      <c r="C42" s="32"/>
      <c r="D42" s="32"/>
      <c r="E42" s="32"/>
      <c r="F42" s="32"/>
      <c r="G42" s="32"/>
      <c r="H42" s="32"/>
      <c r="I42" s="32"/>
      <c r="J42" s="32"/>
      <c r="K42" s="32"/>
      <c r="L42" s="32"/>
      <c r="M42" s="32"/>
      <c r="N42" s="32"/>
    </row>
  </sheetData>
  <phoneticPr fontId="0" type="noConversion"/>
  <pageMargins left="0.75" right="0.75" top="1" bottom="1" header="0.5" footer="0.5"/>
  <pageSetup scale="71" orientation="portrait" r:id="rId1"/>
  <headerFooter alignWithMargins="0">
    <oddHeader>&amp;L&amp;6&amp;K00-014&amp;F</oddHeader>
    <oddFooter>&amp;C
Page - 1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4"/>
  <sheetViews>
    <sheetView topLeftCell="B1" zoomScaleNormal="100" workbookViewId="0">
      <selection activeCell="F6" sqref="F6"/>
    </sheetView>
  </sheetViews>
  <sheetFormatPr defaultColWidth="9.140625" defaultRowHeight="12.75" x14ac:dyDescent="0.2"/>
  <cols>
    <col min="1" max="1" width="9.140625" style="82"/>
    <col min="2" max="2" width="101.140625" style="82" customWidth="1"/>
    <col min="3" max="16384" width="9.140625" style="82"/>
  </cols>
  <sheetData>
    <row r="1" spans="1:14" x14ac:dyDescent="0.2">
      <c r="A1" s="34"/>
      <c r="B1" s="1" t="s">
        <v>6</v>
      </c>
      <c r="C1" s="2"/>
      <c r="D1" s="2"/>
      <c r="E1" s="2"/>
      <c r="F1" s="34"/>
      <c r="G1" s="34"/>
      <c r="H1" s="34"/>
    </row>
    <row r="2" spans="1:14" x14ac:dyDescent="0.2">
      <c r="B2" s="33" t="s">
        <v>65</v>
      </c>
      <c r="C2" s="20"/>
      <c r="F2" s="20"/>
      <c r="G2" s="20"/>
      <c r="H2" s="20"/>
      <c r="I2" s="20"/>
      <c r="J2" s="20"/>
      <c r="K2" s="20"/>
      <c r="L2" s="20"/>
      <c r="M2" s="20"/>
      <c r="N2" s="20"/>
    </row>
    <row r="3" spans="1:14" x14ac:dyDescent="0.2">
      <c r="B3" s="33" t="s">
        <v>66</v>
      </c>
      <c r="C3" s="20"/>
      <c r="D3" s="20"/>
      <c r="E3" s="20"/>
      <c r="F3" s="20"/>
      <c r="G3" s="20"/>
      <c r="H3" s="20"/>
      <c r="I3" s="20"/>
      <c r="J3" s="20"/>
      <c r="K3" s="20"/>
      <c r="L3" s="20"/>
      <c r="M3" s="20"/>
      <c r="N3" s="20"/>
    </row>
    <row r="4" spans="1:14" x14ac:dyDescent="0.2">
      <c r="A4" s="34"/>
      <c r="B4" s="34"/>
      <c r="C4" s="2"/>
      <c r="D4" s="2"/>
      <c r="E4" s="2"/>
      <c r="F4" s="34"/>
      <c r="G4" s="34"/>
      <c r="H4" s="34"/>
    </row>
    <row r="5" spans="1:14" x14ac:dyDescent="0.2">
      <c r="A5" s="34"/>
      <c r="B5" s="34"/>
      <c r="C5" s="2"/>
      <c r="D5" s="2"/>
      <c r="E5" s="2"/>
      <c r="F5" s="34"/>
      <c r="G5" s="34"/>
      <c r="H5" s="34"/>
    </row>
    <row r="6" spans="1:14" x14ac:dyDescent="0.2">
      <c r="A6" s="34"/>
      <c r="B6" s="34"/>
      <c r="C6" s="2"/>
      <c r="D6" s="2"/>
      <c r="E6" s="2"/>
      <c r="F6" s="34"/>
      <c r="G6" s="34"/>
      <c r="H6" s="34"/>
    </row>
    <row r="7" spans="1:14" x14ac:dyDescent="0.2">
      <c r="A7" s="34"/>
      <c r="B7" s="34" t="s">
        <v>161</v>
      </c>
      <c r="C7" s="34"/>
      <c r="D7" s="34"/>
      <c r="E7" s="34"/>
      <c r="F7" s="34"/>
      <c r="G7" s="34"/>
      <c r="H7" s="34"/>
    </row>
    <row r="8" spans="1:14" x14ac:dyDescent="0.2">
      <c r="A8" s="34"/>
      <c r="B8" s="34" t="s">
        <v>45</v>
      </c>
      <c r="C8" s="34"/>
      <c r="D8" s="34"/>
      <c r="E8" s="34"/>
      <c r="F8" s="34"/>
      <c r="G8" s="34"/>
      <c r="H8" s="34"/>
    </row>
    <row r="9" spans="1:14" x14ac:dyDescent="0.2">
      <c r="A9" s="34"/>
      <c r="B9" s="34"/>
      <c r="C9" s="34"/>
      <c r="D9" s="34"/>
      <c r="E9" s="34"/>
      <c r="F9" s="34"/>
      <c r="G9" s="34"/>
      <c r="H9" s="34"/>
    </row>
    <row r="10" spans="1:14" s="84" customFormat="1" ht="25.5" x14ac:dyDescent="0.2">
      <c r="A10" s="35"/>
      <c r="B10" s="35" t="s">
        <v>42</v>
      </c>
      <c r="C10" s="35"/>
      <c r="D10" s="35"/>
      <c r="E10" s="35"/>
      <c r="F10" s="35"/>
      <c r="G10" s="35"/>
      <c r="H10" s="35"/>
    </row>
    <row r="11" spans="1:14" x14ac:dyDescent="0.2">
      <c r="A11" s="34"/>
      <c r="B11" s="34"/>
      <c r="C11" s="34"/>
      <c r="D11" s="34"/>
      <c r="E11" s="34"/>
      <c r="F11" s="34"/>
      <c r="G11" s="34"/>
      <c r="H11" s="34"/>
    </row>
    <row r="12" spans="1:14" ht="38.25" x14ac:dyDescent="0.2">
      <c r="A12" s="34"/>
      <c r="B12" s="35" t="s">
        <v>43</v>
      </c>
      <c r="C12" s="34"/>
      <c r="D12" s="34"/>
      <c r="E12" s="34"/>
      <c r="F12" s="34"/>
      <c r="G12" s="34"/>
      <c r="H12" s="34"/>
    </row>
    <row r="13" spans="1:14" x14ac:dyDescent="0.2">
      <c r="A13" s="34"/>
      <c r="B13" s="34"/>
      <c r="C13" s="34"/>
      <c r="D13" s="34"/>
      <c r="E13" s="34"/>
      <c r="F13" s="34"/>
      <c r="G13" s="34"/>
      <c r="H13" s="34"/>
    </row>
    <row r="14" spans="1:14" ht="25.5" x14ac:dyDescent="0.2">
      <c r="A14" s="34"/>
      <c r="B14" s="35" t="s">
        <v>44</v>
      </c>
      <c r="C14" s="34"/>
      <c r="D14" s="34"/>
      <c r="E14" s="34"/>
      <c r="F14" s="34"/>
      <c r="G14" s="34"/>
      <c r="H14" s="34"/>
    </row>
    <row r="15" spans="1:14" x14ac:dyDescent="0.2">
      <c r="A15" s="34"/>
      <c r="B15" s="34"/>
      <c r="C15" s="34"/>
      <c r="D15" s="34"/>
      <c r="E15" s="34"/>
      <c r="F15" s="34"/>
      <c r="G15" s="34"/>
      <c r="H15" s="34"/>
    </row>
    <row r="16" spans="1:14" s="84" customFormat="1" ht="63.75" x14ac:dyDescent="0.2">
      <c r="A16" s="35"/>
      <c r="B16" s="35" t="s">
        <v>182</v>
      </c>
      <c r="C16" s="35"/>
      <c r="D16" s="35"/>
      <c r="E16" s="35"/>
      <c r="F16" s="35"/>
      <c r="G16" s="35"/>
      <c r="H16" s="35"/>
    </row>
    <row r="17" spans="1:11" x14ac:dyDescent="0.2">
      <c r="A17" s="34"/>
      <c r="B17" s="34"/>
      <c r="C17" s="34"/>
      <c r="D17" s="34"/>
      <c r="E17" s="34"/>
      <c r="F17" s="34"/>
      <c r="G17" s="35"/>
      <c r="H17" s="34"/>
    </row>
    <row r="18" spans="1:11" x14ac:dyDescent="0.2">
      <c r="A18" s="34"/>
      <c r="B18" s="3" t="s">
        <v>7</v>
      </c>
      <c r="C18" s="34"/>
      <c r="D18" s="34"/>
      <c r="E18" s="34"/>
      <c r="F18" s="34"/>
      <c r="G18" s="34"/>
      <c r="H18" s="34"/>
    </row>
    <row r="19" spans="1:11" ht="84" x14ac:dyDescent="0.2">
      <c r="A19" s="34"/>
      <c r="B19" s="156" t="s">
        <v>186</v>
      </c>
      <c r="C19" s="25"/>
      <c r="D19" s="25"/>
      <c r="E19" s="25"/>
      <c r="F19" s="25"/>
      <c r="G19" s="25"/>
      <c r="H19" s="25"/>
      <c r="I19" s="18"/>
      <c r="J19" s="18"/>
      <c r="K19" s="18"/>
    </row>
    <row r="20" spans="1:11" x14ac:dyDescent="0.2">
      <c r="A20" s="34"/>
      <c r="B20" s="85"/>
      <c r="C20" s="25"/>
      <c r="D20" s="25"/>
      <c r="E20" s="25"/>
      <c r="F20" s="25"/>
      <c r="G20" s="25"/>
      <c r="H20" s="25"/>
      <c r="I20" s="25"/>
      <c r="J20" s="18"/>
      <c r="K20" s="18"/>
    </row>
    <row r="21" spans="1:11" ht="23.25" x14ac:dyDescent="0.35">
      <c r="A21" s="34"/>
      <c r="B21" s="106"/>
      <c r="C21" s="25"/>
      <c r="D21" s="25"/>
      <c r="E21" s="25"/>
      <c r="F21" s="25"/>
      <c r="G21" s="25"/>
      <c r="H21" s="25"/>
      <c r="I21" s="25"/>
      <c r="J21" s="18"/>
      <c r="K21" s="18"/>
    </row>
    <row r="22" spans="1:11" x14ac:dyDescent="0.2">
      <c r="A22" s="34"/>
      <c r="B22" s="85"/>
      <c r="C22" s="25"/>
      <c r="D22" s="25"/>
      <c r="E22" s="25"/>
      <c r="F22" s="25"/>
      <c r="G22" s="25"/>
      <c r="H22" s="25"/>
      <c r="I22" s="25"/>
      <c r="J22" s="18"/>
      <c r="K22" s="18"/>
    </row>
    <row r="23" spans="1:11" x14ac:dyDescent="0.2">
      <c r="A23" s="34"/>
      <c r="B23" s="85"/>
      <c r="C23" s="25"/>
      <c r="D23" s="25"/>
      <c r="E23" s="25"/>
      <c r="F23" s="25"/>
      <c r="G23" s="25"/>
      <c r="H23" s="25"/>
      <c r="I23" s="25"/>
      <c r="J23" s="18"/>
      <c r="K23" s="18"/>
    </row>
    <row r="24" spans="1:11" s="18" customFormat="1" ht="12" x14ac:dyDescent="0.2">
      <c r="A24" s="25"/>
      <c r="B24" s="105" t="s">
        <v>58</v>
      </c>
      <c r="C24" s="85"/>
      <c r="D24" s="25"/>
      <c r="E24" s="25"/>
      <c r="H24" s="25"/>
    </row>
  </sheetData>
  <phoneticPr fontId="0" type="noConversion"/>
  <pageMargins left="0.75" right="0.75" top="1" bottom="1" header="0.5" footer="0.5"/>
  <pageSetup scale="76" orientation="portrait" r:id="rId1"/>
  <headerFooter alignWithMargins="0">
    <oddFooter>&amp;C
Page - 2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59"/>
  <sheetViews>
    <sheetView showZeros="0" topLeftCell="B23" zoomScaleNormal="100" workbookViewId="0">
      <selection activeCell="D131" sqref="D131"/>
    </sheetView>
  </sheetViews>
  <sheetFormatPr defaultColWidth="9.140625" defaultRowHeight="12" x14ac:dyDescent="0.2"/>
  <cols>
    <col min="1" max="2" width="7.85546875" style="41" customWidth="1"/>
    <col min="3" max="3" width="8.7109375" style="53" bestFit="1" customWidth="1"/>
    <col min="4" max="4" width="66.7109375" style="18" bestFit="1" customWidth="1"/>
    <col min="5" max="5" width="6.85546875" style="26" bestFit="1" customWidth="1"/>
    <col min="6" max="6" width="7" style="63" customWidth="1"/>
    <col min="7" max="7" width="12.5703125" style="72" customWidth="1"/>
    <col min="8" max="8" width="16.5703125" style="96" customWidth="1"/>
    <col min="9" max="9" width="44.140625" style="93" hidden="1" customWidth="1"/>
    <col min="10" max="16384" width="9.140625" style="18"/>
  </cols>
  <sheetData>
    <row r="1" spans="1:11" s="11" customFormat="1" ht="12.75" x14ac:dyDescent="0.2">
      <c r="A1" s="83"/>
      <c r="B1" s="83"/>
      <c r="C1" s="52"/>
      <c r="D1" s="1" t="s">
        <v>6</v>
      </c>
      <c r="E1" s="1"/>
      <c r="F1" s="62"/>
      <c r="G1" s="70"/>
      <c r="H1" s="95"/>
      <c r="I1" s="87" t="s">
        <v>56</v>
      </c>
      <c r="J1" s="1"/>
    </row>
    <row r="2" spans="1:11" s="11" customFormat="1" ht="12.75" x14ac:dyDescent="0.2">
      <c r="A2" s="33"/>
      <c r="B2" s="33"/>
      <c r="C2" s="33"/>
      <c r="D2" s="33" t="s">
        <v>65</v>
      </c>
      <c r="E2" s="33"/>
      <c r="F2" s="33"/>
      <c r="G2" s="33"/>
      <c r="H2" s="95"/>
      <c r="I2" s="86"/>
      <c r="J2" s="1"/>
    </row>
    <row r="3" spans="1:11" s="11" customFormat="1" ht="12.75" x14ac:dyDescent="0.2">
      <c r="A3" s="33"/>
      <c r="B3" s="33"/>
      <c r="C3" s="33"/>
      <c r="D3" s="33" t="s">
        <v>66</v>
      </c>
      <c r="E3" s="33"/>
      <c r="F3" s="33"/>
      <c r="G3" s="33"/>
      <c r="H3" s="95"/>
      <c r="I3" s="92" t="s">
        <v>46</v>
      </c>
      <c r="J3" s="1"/>
    </row>
    <row r="4" spans="1:11" x14ac:dyDescent="0.2">
      <c r="I4" s="93" t="s">
        <v>54</v>
      </c>
    </row>
    <row r="5" spans="1:11" ht="12.75" thickBot="1" x14ac:dyDescent="0.25">
      <c r="G5" s="71"/>
      <c r="I5" s="93" t="s">
        <v>57</v>
      </c>
      <c r="K5" s="36"/>
    </row>
    <row r="6" spans="1:11" s="36" customFormat="1" ht="27" customHeight="1" thickBot="1" x14ac:dyDescent="0.25">
      <c r="A6" s="40" t="s">
        <v>0</v>
      </c>
      <c r="B6" s="40" t="s">
        <v>67</v>
      </c>
      <c r="C6" s="54" t="s">
        <v>1</v>
      </c>
      <c r="D6" s="40" t="s">
        <v>2</v>
      </c>
      <c r="E6" s="40" t="s">
        <v>3</v>
      </c>
      <c r="F6" s="64" t="s">
        <v>4</v>
      </c>
      <c r="G6" s="73" t="s">
        <v>47</v>
      </c>
      <c r="H6" s="97" t="s">
        <v>5</v>
      </c>
      <c r="I6" s="94"/>
    </row>
    <row r="7" spans="1:11" ht="6" customHeight="1" x14ac:dyDescent="0.2">
      <c r="A7" s="42"/>
      <c r="B7" s="42"/>
      <c r="C7" s="55"/>
      <c r="D7" s="38"/>
      <c r="E7" s="39"/>
      <c r="F7" s="65"/>
      <c r="G7" s="74"/>
      <c r="H7" s="98"/>
    </row>
    <row r="8" spans="1:11" ht="5.25" customHeight="1" thickBot="1" x14ac:dyDescent="0.25">
      <c r="A8" s="43"/>
      <c r="B8" s="43"/>
      <c r="C8" s="56"/>
      <c r="D8" s="25"/>
      <c r="E8" s="24"/>
      <c r="F8" s="66"/>
      <c r="G8" s="75"/>
      <c r="H8" s="99"/>
    </row>
    <row r="9" spans="1:11" ht="12.75" customHeight="1" thickBot="1" x14ac:dyDescent="0.25">
      <c r="A9" s="44"/>
      <c r="B9" s="128"/>
      <c r="C9" s="57"/>
      <c r="D9" s="21" t="s">
        <v>48</v>
      </c>
      <c r="E9" s="23"/>
      <c r="F9" s="67"/>
      <c r="G9" s="77"/>
      <c r="H9" s="100"/>
    </row>
    <row r="10" spans="1:11" ht="12.75" customHeight="1" x14ac:dyDescent="0.2">
      <c r="A10" s="45">
        <v>1</v>
      </c>
      <c r="B10" s="45"/>
      <c r="C10" s="115" t="s">
        <v>93</v>
      </c>
      <c r="D10" s="30" t="s">
        <v>68</v>
      </c>
      <c r="E10" s="31" t="s">
        <v>108</v>
      </c>
      <c r="F10" s="68">
        <v>1</v>
      </c>
      <c r="G10" s="78"/>
      <c r="H10" s="101">
        <f>SUM(F10*G10)</f>
        <v>0</v>
      </c>
    </row>
    <row r="11" spans="1:11" ht="12.75" customHeight="1" x14ac:dyDescent="0.2">
      <c r="A11" s="45">
        <v>2</v>
      </c>
      <c r="B11" s="45"/>
      <c r="C11" s="115" t="s">
        <v>94</v>
      </c>
      <c r="D11" s="30" t="s">
        <v>69</v>
      </c>
      <c r="E11" s="124" t="s">
        <v>109</v>
      </c>
      <c r="F11" s="68">
        <v>3960</v>
      </c>
      <c r="G11" s="78"/>
      <c r="H11" s="101">
        <f t="shared" ref="H11:H33" si="0">SUM(F11*G11)</f>
        <v>0</v>
      </c>
      <c r="I11" s="123"/>
    </row>
    <row r="12" spans="1:11" ht="12.75" customHeight="1" x14ac:dyDescent="0.2">
      <c r="A12" s="45">
        <v>3</v>
      </c>
      <c r="B12" s="45"/>
      <c r="C12" s="115" t="s">
        <v>95</v>
      </c>
      <c r="D12" s="30" t="s">
        <v>70</v>
      </c>
      <c r="E12" s="31" t="s">
        <v>110</v>
      </c>
      <c r="F12" s="68">
        <v>5640</v>
      </c>
      <c r="G12" s="78"/>
      <c r="H12" s="101">
        <f t="shared" si="0"/>
        <v>0</v>
      </c>
      <c r="I12" s="123"/>
    </row>
    <row r="13" spans="1:11" ht="12.75" customHeight="1" x14ac:dyDescent="0.2">
      <c r="A13" s="45">
        <v>4</v>
      </c>
      <c r="B13" s="45"/>
      <c r="C13" s="115" t="s">
        <v>96</v>
      </c>
      <c r="D13" s="30" t="s">
        <v>71</v>
      </c>
      <c r="E13" s="31" t="s">
        <v>108</v>
      </c>
      <c r="F13" s="68">
        <v>1</v>
      </c>
      <c r="G13" s="78"/>
      <c r="H13" s="101">
        <f t="shared" si="0"/>
        <v>0</v>
      </c>
    </row>
    <row r="14" spans="1:11" ht="12.75" customHeight="1" x14ac:dyDescent="0.2">
      <c r="A14" s="45">
        <v>5</v>
      </c>
      <c r="B14" s="45"/>
      <c r="C14" s="115" t="s">
        <v>97</v>
      </c>
      <c r="D14" s="30" t="s">
        <v>72</v>
      </c>
      <c r="E14" s="31" t="s">
        <v>108</v>
      </c>
      <c r="F14" s="68">
        <v>31</v>
      </c>
      <c r="G14" s="78"/>
      <c r="H14" s="101">
        <f t="shared" si="0"/>
        <v>0</v>
      </c>
    </row>
    <row r="15" spans="1:11" ht="12.75" customHeight="1" x14ac:dyDescent="0.2">
      <c r="A15" s="45">
        <v>6</v>
      </c>
      <c r="B15" s="45"/>
      <c r="C15" s="115" t="s">
        <v>98</v>
      </c>
      <c r="D15" s="30" t="s">
        <v>73</v>
      </c>
      <c r="E15" s="31" t="s">
        <v>108</v>
      </c>
      <c r="F15" s="68">
        <v>1</v>
      </c>
      <c r="G15" s="78"/>
      <c r="H15" s="101">
        <f t="shared" si="0"/>
        <v>0</v>
      </c>
    </row>
    <row r="16" spans="1:11" ht="12.75" customHeight="1" x14ac:dyDescent="0.2">
      <c r="A16" s="45">
        <v>7</v>
      </c>
      <c r="B16" s="45"/>
      <c r="C16" s="115" t="s">
        <v>98</v>
      </c>
      <c r="D16" s="30" t="s">
        <v>74</v>
      </c>
      <c r="E16" s="31" t="s">
        <v>108</v>
      </c>
      <c r="F16" s="68">
        <v>10</v>
      </c>
      <c r="G16" s="78"/>
      <c r="H16" s="101">
        <f t="shared" si="0"/>
        <v>0</v>
      </c>
    </row>
    <row r="17" spans="1:9" ht="12.75" customHeight="1" x14ac:dyDescent="0.2">
      <c r="A17" s="45">
        <v>8</v>
      </c>
      <c r="B17" s="45"/>
      <c r="C17" s="115" t="s">
        <v>99</v>
      </c>
      <c r="D17" s="30" t="s">
        <v>75</v>
      </c>
      <c r="E17" s="31" t="s">
        <v>108</v>
      </c>
      <c r="F17" s="68">
        <v>31</v>
      </c>
      <c r="G17" s="78"/>
      <c r="H17" s="101">
        <f t="shared" si="0"/>
        <v>0</v>
      </c>
    </row>
    <row r="18" spans="1:9" ht="12.75" customHeight="1" x14ac:dyDescent="0.2">
      <c r="A18" s="45">
        <v>9</v>
      </c>
      <c r="B18" s="45"/>
      <c r="C18" s="115" t="s">
        <v>100</v>
      </c>
      <c r="D18" s="30" t="s">
        <v>76</v>
      </c>
      <c r="E18" s="31" t="s">
        <v>109</v>
      </c>
      <c r="F18" s="68">
        <v>7470</v>
      </c>
      <c r="G18" s="78"/>
      <c r="H18" s="101">
        <f t="shared" si="0"/>
        <v>0</v>
      </c>
    </row>
    <row r="19" spans="1:9" ht="12.75" customHeight="1" x14ac:dyDescent="0.2">
      <c r="A19" s="45">
        <v>10</v>
      </c>
      <c r="B19" s="45"/>
      <c r="C19" s="115" t="s">
        <v>101</v>
      </c>
      <c r="D19" s="30" t="s">
        <v>77</v>
      </c>
      <c r="E19" s="31" t="s">
        <v>111</v>
      </c>
      <c r="F19" s="68">
        <v>9880</v>
      </c>
      <c r="G19" s="78"/>
      <c r="H19" s="101">
        <f t="shared" si="0"/>
        <v>0</v>
      </c>
    </row>
    <row r="20" spans="1:9" ht="12.75" customHeight="1" x14ac:dyDescent="0.2">
      <c r="A20" s="45">
        <v>11</v>
      </c>
      <c r="B20" s="45"/>
      <c r="C20" s="115" t="s">
        <v>102</v>
      </c>
      <c r="D20" s="30" t="s">
        <v>78</v>
      </c>
      <c r="E20" s="31" t="s">
        <v>109</v>
      </c>
      <c r="F20" s="68">
        <v>1040</v>
      </c>
      <c r="G20" s="78"/>
      <c r="H20" s="101">
        <f t="shared" si="0"/>
        <v>0</v>
      </c>
    </row>
    <row r="21" spans="1:9" ht="12.75" customHeight="1" x14ac:dyDescent="0.2">
      <c r="A21" s="45">
        <v>12</v>
      </c>
      <c r="B21" s="45"/>
      <c r="C21" s="115" t="s">
        <v>102</v>
      </c>
      <c r="D21" s="30" t="s">
        <v>79</v>
      </c>
      <c r="E21" s="31" t="s">
        <v>109</v>
      </c>
      <c r="F21" s="68">
        <v>80</v>
      </c>
      <c r="G21" s="78"/>
      <c r="H21" s="101">
        <f t="shared" si="0"/>
        <v>0</v>
      </c>
    </row>
    <row r="22" spans="1:9" ht="12.75" customHeight="1" x14ac:dyDescent="0.2">
      <c r="A22" s="45">
        <v>13</v>
      </c>
      <c r="B22" s="45"/>
      <c r="C22" s="115" t="s">
        <v>102</v>
      </c>
      <c r="D22" s="30" t="s">
        <v>80</v>
      </c>
      <c r="E22" s="31" t="s">
        <v>111</v>
      </c>
      <c r="F22" s="68">
        <v>4640</v>
      </c>
      <c r="G22" s="78"/>
      <c r="H22" s="101">
        <f t="shared" si="0"/>
        <v>0</v>
      </c>
    </row>
    <row r="23" spans="1:9" ht="12.75" customHeight="1" x14ac:dyDescent="0.2">
      <c r="A23" s="45">
        <v>14</v>
      </c>
      <c r="B23" s="45"/>
      <c r="C23" s="115" t="s">
        <v>103</v>
      </c>
      <c r="D23" s="30" t="s">
        <v>81</v>
      </c>
      <c r="E23" s="31" t="s">
        <v>111</v>
      </c>
      <c r="F23" s="68">
        <v>8988</v>
      </c>
      <c r="G23" s="78"/>
      <c r="H23" s="101">
        <f t="shared" si="0"/>
        <v>0</v>
      </c>
    </row>
    <row r="24" spans="1:9" ht="12.75" customHeight="1" x14ac:dyDescent="0.2">
      <c r="A24" s="45">
        <v>15</v>
      </c>
      <c r="B24" s="45"/>
      <c r="C24" s="115" t="s">
        <v>104</v>
      </c>
      <c r="D24" s="30" t="s">
        <v>82</v>
      </c>
      <c r="E24" s="31" t="s">
        <v>108</v>
      </c>
      <c r="F24" s="68">
        <v>1</v>
      </c>
      <c r="G24" s="78"/>
      <c r="H24" s="101">
        <f t="shared" si="0"/>
        <v>0</v>
      </c>
    </row>
    <row r="25" spans="1:9" ht="12.75" customHeight="1" x14ac:dyDescent="0.2">
      <c r="A25" s="45">
        <v>16</v>
      </c>
      <c r="B25" s="45"/>
      <c r="C25" s="115" t="s">
        <v>105</v>
      </c>
      <c r="D25" s="30" t="s">
        <v>83</v>
      </c>
      <c r="E25" s="31" t="s">
        <v>112</v>
      </c>
      <c r="F25" s="68">
        <v>1</v>
      </c>
      <c r="G25" s="78"/>
      <c r="H25" s="101">
        <f t="shared" si="0"/>
        <v>0</v>
      </c>
    </row>
    <row r="26" spans="1:9" ht="12.75" customHeight="1" x14ac:dyDescent="0.2">
      <c r="A26" s="45">
        <v>17</v>
      </c>
      <c r="B26" s="45"/>
      <c r="C26" s="115" t="s">
        <v>106</v>
      </c>
      <c r="D26" s="30" t="s">
        <v>84</v>
      </c>
      <c r="E26" s="31" t="s">
        <v>113</v>
      </c>
      <c r="F26" s="68">
        <v>140</v>
      </c>
      <c r="G26" s="78"/>
      <c r="H26" s="101">
        <f t="shared" si="0"/>
        <v>0</v>
      </c>
    </row>
    <row r="27" spans="1:9" ht="12.75" customHeight="1" x14ac:dyDescent="0.2">
      <c r="A27" s="45">
        <v>18</v>
      </c>
      <c r="B27" s="45"/>
      <c r="C27" s="115" t="s">
        <v>106</v>
      </c>
      <c r="D27" s="30" t="s">
        <v>85</v>
      </c>
      <c r="E27" s="31" t="s">
        <v>111</v>
      </c>
      <c r="F27" s="68">
        <v>16</v>
      </c>
      <c r="G27" s="78"/>
      <c r="H27" s="101">
        <f t="shared" si="0"/>
        <v>0</v>
      </c>
    </row>
    <row r="28" spans="1:9" ht="12.75" customHeight="1" x14ac:dyDescent="0.2">
      <c r="A28" s="45">
        <v>19</v>
      </c>
      <c r="B28" s="45"/>
      <c r="C28" s="115" t="s">
        <v>106</v>
      </c>
      <c r="D28" s="30" t="s">
        <v>86</v>
      </c>
      <c r="E28" s="31" t="s">
        <v>111</v>
      </c>
      <c r="F28" s="68">
        <v>136.5</v>
      </c>
      <c r="G28" s="78"/>
      <c r="H28" s="101">
        <f t="shared" si="0"/>
        <v>0</v>
      </c>
    </row>
    <row r="29" spans="1:9" ht="12.75" customHeight="1" x14ac:dyDescent="0.2">
      <c r="A29" s="45">
        <v>20</v>
      </c>
      <c r="B29" s="45"/>
      <c r="C29" s="115" t="s">
        <v>106</v>
      </c>
      <c r="D29" s="30" t="s">
        <v>87</v>
      </c>
      <c r="E29" s="31" t="s">
        <v>111</v>
      </c>
      <c r="F29" s="68">
        <v>39</v>
      </c>
      <c r="G29" s="78"/>
      <c r="H29" s="101">
        <f t="shared" si="0"/>
        <v>0</v>
      </c>
    </row>
    <row r="30" spans="1:9" ht="12.75" customHeight="1" x14ac:dyDescent="0.2">
      <c r="A30" s="45">
        <v>21</v>
      </c>
      <c r="B30" s="45"/>
      <c r="C30" s="115" t="s">
        <v>107</v>
      </c>
      <c r="D30" s="30" t="s">
        <v>88</v>
      </c>
      <c r="E30" s="31" t="s">
        <v>114</v>
      </c>
      <c r="F30" s="68">
        <v>12300</v>
      </c>
      <c r="G30" s="78">
        <v>1</v>
      </c>
      <c r="H30" s="101">
        <f t="shared" si="0"/>
        <v>12300</v>
      </c>
      <c r="I30" s="93" t="s">
        <v>53</v>
      </c>
    </row>
    <row r="31" spans="1:9" ht="12.75" customHeight="1" x14ac:dyDescent="0.2">
      <c r="A31" s="45">
        <v>22</v>
      </c>
      <c r="B31" s="45"/>
      <c r="C31" s="115" t="s">
        <v>107</v>
      </c>
      <c r="D31" s="30" t="s">
        <v>89</v>
      </c>
      <c r="E31" s="31" t="s">
        <v>111</v>
      </c>
      <c r="F31" s="68">
        <v>408</v>
      </c>
      <c r="G31" s="78"/>
      <c r="H31" s="101">
        <f t="shared" si="0"/>
        <v>0</v>
      </c>
      <c r="I31" s="123"/>
    </row>
    <row r="32" spans="1:9" ht="12.75" customHeight="1" x14ac:dyDescent="0.2">
      <c r="A32" s="45">
        <v>23</v>
      </c>
      <c r="B32" s="45">
        <v>220</v>
      </c>
      <c r="C32" s="115" t="s">
        <v>107</v>
      </c>
      <c r="D32" s="30" t="s">
        <v>90</v>
      </c>
      <c r="E32" s="31" t="s">
        <v>112</v>
      </c>
      <c r="F32" s="68">
        <v>1</v>
      </c>
      <c r="G32" s="78"/>
      <c r="H32" s="101">
        <f t="shared" si="0"/>
        <v>0</v>
      </c>
    </row>
    <row r="33" spans="1:9" ht="12.75" customHeight="1" x14ac:dyDescent="0.2">
      <c r="A33" s="45">
        <v>24</v>
      </c>
      <c r="B33" s="45">
        <v>642</v>
      </c>
      <c r="C33" s="115" t="s">
        <v>107</v>
      </c>
      <c r="D33" s="30" t="s">
        <v>91</v>
      </c>
      <c r="E33" s="31" t="s">
        <v>108</v>
      </c>
      <c r="F33" s="68">
        <v>1</v>
      </c>
      <c r="G33" s="78"/>
      <c r="H33" s="101">
        <f t="shared" si="0"/>
        <v>0</v>
      </c>
    </row>
    <row r="34" spans="1:9" ht="12.75" thickBot="1" x14ac:dyDescent="0.25">
      <c r="A34" s="45">
        <v>25</v>
      </c>
      <c r="B34" s="45"/>
      <c r="C34" s="114" t="s">
        <v>107</v>
      </c>
      <c r="D34" s="22" t="s">
        <v>92</v>
      </c>
      <c r="E34" s="27" t="s">
        <v>111</v>
      </c>
      <c r="F34" s="69">
        <v>100</v>
      </c>
      <c r="G34" s="79"/>
      <c r="H34" s="102">
        <f>SUM(F34*G34)</f>
        <v>0</v>
      </c>
    </row>
    <row r="35" spans="1:9" ht="12.75" thickBot="1" x14ac:dyDescent="0.25">
      <c r="A35" s="47"/>
      <c r="B35" s="47"/>
      <c r="C35" s="59"/>
      <c r="D35" s="37" t="s">
        <v>33</v>
      </c>
      <c r="E35" s="39"/>
      <c r="F35" s="65"/>
      <c r="G35" s="74"/>
      <c r="H35" s="103">
        <f>SUM(H10:H34)</f>
        <v>12300</v>
      </c>
    </row>
    <row r="36" spans="1:9" x14ac:dyDescent="0.2">
      <c r="A36" s="48"/>
      <c r="B36" s="48"/>
      <c r="C36" s="60"/>
      <c r="D36" s="25"/>
      <c r="E36" s="24"/>
      <c r="F36" s="66"/>
      <c r="G36" s="75"/>
      <c r="H36" s="99"/>
    </row>
    <row r="37" spans="1:9" ht="12.75" thickBot="1" x14ac:dyDescent="0.25">
      <c r="A37" s="48"/>
      <c r="B37" s="48"/>
      <c r="C37" s="60"/>
      <c r="D37" s="25"/>
      <c r="E37" s="24"/>
      <c r="F37" s="66"/>
      <c r="G37" s="80"/>
      <c r="H37" s="104"/>
    </row>
    <row r="38" spans="1:9" ht="12.75" thickBot="1" x14ac:dyDescent="0.25">
      <c r="A38" s="49"/>
      <c r="B38" s="129"/>
      <c r="C38" s="61"/>
      <c r="D38" s="21" t="s">
        <v>163</v>
      </c>
      <c r="E38" s="23"/>
      <c r="F38" s="67"/>
      <c r="G38" s="77"/>
      <c r="H38" s="100"/>
      <c r="I38" s="93" t="s">
        <v>63</v>
      </c>
    </row>
    <row r="39" spans="1:9" x14ac:dyDescent="0.2">
      <c r="A39" s="142">
        <v>26</v>
      </c>
      <c r="B39" s="138"/>
      <c r="C39" s="139" t="s">
        <v>115</v>
      </c>
      <c r="D39" s="148" t="s">
        <v>119</v>
      </c>
      <c r="E39" s="140" t="s">
        <v>111</v>
      </c>
      <c r="F39" s="141">
        <v>1958</v>
      </c>
      <c r="G39" s="78"/>
      <c r="H39" s="143">
        <f t="shared" ref="H39:H59" si="1">SUM(F39*G39)</f>
        <v>0</v>
      </c>
    </row>
    <row r="40" spans="1:9" x14ac:dyDescent="0.2">
      <c r="A40" s="144">
        <v>27</v>
      </c>
      <c r="B40" s="133"/>
      <c r="C40" s="134" t="s">
        <v>116</v>
      </c>
      <c r="D40" s="149" t="s">
        <v>120</v>
      </c>
      <c r="E40" s="135" t="s">
        <v>111</v>
      </c>
      <c r="F40" s="136">
        <v>5625</v>
      </c>
      <c r="G40" s="79"/>
      <c r="H40" s="145">
        <f t="shared" si="1"/>
        <v>0</v>
      </c>
    </row>
    <row r="41" spans="1:9" x14ac:dyDescent="0.2">
      <c r="A41" s="142">
        <v>28</v>
      </c>
      <c r="B41" s="133"/>
      <c r="C41" s="134" t="s">
        <v>116</v>
      </c>
      <c r="D41" s="149" t="s">
        <v>121</v>
      </c>
      <c r="E41" s="135" t="s">
        <v>111</v>
      </c>
      <c r="F41" s="136">
        <v>2462</v>
      </c>
      <c r="G41" s="79"/>
      <c r="H41" s="145">
        <f t="shared" si="1"/>
        <v>0</v>
      </c>
    </row>
    <row r="42" spans="1:9" x14ac:dyDescent="0.2">
      <c r="A42" s="144">
        <v>29</v>
      </c>
      <c r="B42" s="133"/>
      <c r="C42" s="134" t="s">
        <v>117</v>
      </c>
      <c r="D42" s="149" t="s">
        <v>122</v>
      </c>
      <c r="E42" s="135" t="s">
        <v>108</v>
      </c>
      <c r="F42" s="136">
        <v>7</v>
      </c>
      <c r="G42" s="79"/>
      <c r="H42" s="145">
        <f t="shared" si="1"/>
        <v>0</v>
      </c>
    </row>
    <row r="43" spans="1:9" x14ac:dyDescent="0.2">
      <c r="A43" s="142">
        <v>30</v>
      </c>
      <c r="B43" s="133"/>
      <c r="C43" s="134" t="s">
        <v>117</v>
      </c>
      <c r="D43" s="149" t="s">
        <v>123</v>
      </c>
      <c r="E43" s="135" t="s">
        <v>108</v>
      </c>
      <c r="F43" s="136">
        <v>44</v>
      </c>
      <c r="G43" s="79"/>
      <c r="H43" s="145">
        <f t="shared" si="1"/>
        <v>0</v>
      </c>
    </row>
    <row r="44" spans="1:9" x14ac:dyDescent="0.2">
      <c r="A44" s="144">
        <v>31</v>
      </c>
      <c r="B44" s="133"/>
      <c r="C44" s="134" t="s">
        <v>117</v>
      </c>
      <c r="D44" s="149" t="s">
        <v>124</v>
      </c>
      <c r="E44" s="135" t="s">
        <v>108</v>
      </c>
      <c r="F44" s="136">
        <v>1</v>
      </c>
      <c r="G44" s="79"/>
      <c r="H44" s="145">
        <f t="shared" si="1"/>
        <v>0</v>
      </c>
    </row>
    <row r="45" spans="1:9" x14ac:dyDescent="0.2">
      <c r="A45" s="142">
        <v>32</v>
      </c>
      <c r="B45" s="133"/>
      <c r="C45" s="134" t="s">
        <v>117</v>
      </c>
      <c r="D45" s="149" t="s">
        <v>125</v>
      </c>
      <c r="E45" s="135" t="s">
        <v>108</v>
      </c>
      <c r="F45" s="136">
        <v>2</v>
      </c>
      <c r="G45" s="79"/>
      <c r="H45" s="145">
        <f t="shared" si="1"/>
        <v>0</v>
      </c>
    </row>
    <row r="46" spans="1:9" x14ac:dyDescent="0.2">
      <c r="A46" s="144">
        <v>33</v>
      </c>
      <c r="B46" s="133"/>
      <c r="C46" s="134" t="s">
        <v>117</v>
      </c>
      <c r="D46" s="149" t="s">
        <v>126</v>
      </c>
      <c r="E46" s="135" t="s">
        <v>108</v>
      </c>
      <c r="F46" s="136">
        <v>20</v>
      </c>
      <c r="G46" s="79"/>
      <c r="H46" s="145">
        <f t="shared" si="1"/>
        <v>0</v>
      </c>
    </row>
    <row r="47" spans="1:9" x14ac:dyDescent="0.2">
      <c r="A47" s="142">
        <v>34</v>
      </c>
      <c r="B47" s="133"/>
      <c r="C47" s="134" t="s">
        <v>117</v>
      </c>
      <c r="D47" s="149" t="s">
        <v>127</v>
      </c>
      <c r="E47" s="135" t="s">
        <v>108</v>
      </c>
      <c r="F47" s="136">
        <v>2</v>
      </c>
      <c r="G47" s="79"/>
      <c r="H47" s="145">
        <f t="shared" si="1"/>
        <v>0</v>
      </c>
    </row>
    <row r="48" spans="1:9" x14ac:dyDescent="0.2">
      <c r="A48" s="144">
        <v>35</v>
      </c>
      <c r="B48" s="133"/>
      <c r="C48" s="134" t="s">
        <v>117</v>
      </c>
      <c r="D48" s="149" t="s">
        <v>128</v>
      </c>
      <c r="E48" s="135" t="s">
        <v>108</v>
      </c>
      <c r="F48" s="136">
        <v>1</v>
      </c>
      <c r="G48" s="79"/>
      <c r="H48" s="145">
        <f t="shared" si="1"/>
        <v>0</v>
      </c>
    </row>
    <row r="49" spans="1:8" x14ac:dyDescent="0.2">
      <c r="A49" s="142">
        <v>36</v>
      </c>
      <c r="B49" s="133"/>
      <c r="C49" s="134" t="s">
        <v>97</v>
      </c>
      <c r="D49" s="149" t="s">
        <v>129</v>
      </c>
      <c r="E49" s="135" t="s">
        <v>108</v>
      </c>
      <c r="F49" s="136">
        <v>59</v>
      </c>
      <c r="G49" s="79"/>
      <c r="H49" s="145">
        <f t="shared" si="1"/>
        <v>0</v>
      </c>
    </row>
    <row r="50" spans="1:8" x14ac:dyDescent="0.2">
      <c r="A50" s="144">
        <v>37</v>
      </c>
      <c r="B50" s="133"/>
      <c r="C50" s="134" t="s">
        <v>97</v>
      </c>
      <c r="D50" s="149" t="s">
        <v>130</v>
      </c>
      <c r="E50" s="135" t="s">
        <v>108</v>
      </c>
      <c r="F50" s="136">
        <v>47</v>
      </c>
      <c r="G50" s="79"/>
      <c r="H50" s="145">
        <f t="shared" si="1"/>
        <v>0</v>
      </c>
    </row>
    <row r="51" spans="1:8" x14ac:dyDescent="0.2">
      <c r="A51" s="142">
        <v>38</v>
      </c>
      <c r="B51" s="133"/>
      <c r="C51" s="134" t="s">
        <v>97</v>
      </c>
      <c r="D51" s="149" t="s">
        <v>131</v>
      </c>
      <c r="E51" s="135" t="s">
        <v>111</v>
      </c>
      <c r="F51" s="136">
        <v>1</v>
      </c>
      <c r="G51" s="79"/>
      <c r="H51" s="145">
        <f t="shared" si="1"/>
        <v>0</v>
      </c>
    </row>
    <row r="52" spans="1:8" x14ac:dyDescent="0.2">
      <c r="A52" s="144">
        <v>39</v>
      </c>
      <c r="B52" s="133"/>
      <c r="C52" s="134" t="s">
        <v>97</v>
      </c>
      <c r="D52" s="149" t="s">
        <v>132</v>
      </c>
      <c r="E52" s="135" t="s">
        <v>108</v>
      </c>
      <c r="F52" s="136">
        <v>31</v>
      </c>
      <c r="G52" s="79"/>
      <c r="H52" s="145">
        <f t="shared" si="1"/>
        <v>0</v>
      </c>
    </row>
    <row r="53" spans="1:8" x14ac:dyDescent="0.2">
      <c r="A53" s="142">
        <v>40</v>
      </c>
      <c r="B53" s="133"/>
      <c r="C53" s="134" t="s">
        <v>97</v>
      </c>
      <c r="D53" s="149" t="s">
        <v>133</v>
      </c>
      <c r="E53" s="135" t="s">
        <v>108</v>
      </c>
      <c r="F53" s="136">
        <v>1</v>
      </c>
      <c r="G53" s="79"/>
      <c r="H53" s="145">
        <f t="shared" si="1"/>
        <v>0</v>
      </c>
    </row>
    <row r="54" spans="1:8" x14ac:dyDescent="0.2">
      <c r="A54" s="144">
        <v>41</v>
      </c>
      <c r="B54" s="133"/>
      <c r="C54" s="134" t="s">
        <v>97</v>
      </c>
      <c r="D54" s="149" t="s">
        <v>134</v>
      </c>
      <c r="E54" s="135" t="s">
        <v>108</v>
      </c>
      <c r="F54" s="136">
        <v>1</v>
      </c>
      <c r="G54" s="79"/>
      <c r="H54" s="145">
        <f t="shared" si="1"/>
        <v>0</v>
      </c>
    </row>
    <row r="55" spans="1:8" x14ac:dyDescent="0.2">
      <c r="A55" s="142">
        <v>42</v>
      </c>
      <c r="B55" s="133"/>
      <c r="C55" s="134" t="s">
        <v>97</v>
      </c>
      <c r="D55" s="149" t="s">
        <v>135</v>
      </c>
      <c r="E55" s="135" t="s">
        <v>111</v>
      </c>
      <c r="F55" s="136">
        <v>1</v>
      </c>
      <c r="G55" s="79"/>
      <c r="H55" s="145">
        <f t="shared" si="1"/>
        <v>0</v>
      </c>
    </row>
    <row r="56" spans="1:8" x14ac:dyDescent="0.2">
      <c r="A56" s="144">
        <v>43</v>
      </c>
      <c r="B56" s="133"/>
      <c r="C56" s="134" t="s">
        <v>97</v>
      </c>
      <c r="D56" s="149" t="s">
        <v>136</v>
      </c>
      <c r="E56" s="135" t="s">
        <v>108</v>
      </c>
      <c r="F56" s="136">
        <v>1</v>
      </c>
      <c r="G56" s="79"/>
      <c r="H56" s="145">
        <f t="shared" si="1"/>
        <v>0</v>
      </c>
    </row>
    <row r="57" spans="1:8" x14ac:dyDescent="0.2">
      <c r="A57" s="142">
        <v>44</v>
      </c>
      <c r="B57" s="133"/>
      <c r="C57" s="134" t="s">
        <v>97</v>
      </c>
      <c r="D57" s="149" t="s">
        <v>137</v>
      </c>
      <c r="E57" s="135" t="s">
        <v>108</v>
      </c>
      <c r="F57" s="136">
        <v>1</v>
      </c>
      <c r="G57" s="79"/>
      <c r="H57" s="145">
        <f t="shared" si="1"/>
        <v>0</v>
      </c>
    </row>
    <row r="58" spans="1:8" x14ac:dyDescent="0.2">
      <c r="A58" s="144">
        <v>45</v>
      </c>
      <c r="B58" s="133"/>
      <c r="C58" s="134" t="s">
        <v>97</v>
      </c>
      <c r="D58" s="149" t="s">
        <v>138</v>
      </c>
      <c r="E58" s="135" t="s">
        <v>111</v>
      </c>
      <c r="F58" s="136">
        <v>1</v>
      </c>
      <c r="G58" s="79"/>
      <c r="H58" s="145">
        <f t="shared" si="1"/>
        <v>0</v>
      </c>
    </row>
    <row r="59" spans="1:8" x14ac:dyDescent="0.2">
      <c r="A59" s="142">
        <v>46</v>
      </c>
      <c r="B59" s="133"/>
      <c r="C59" s="134" t="s">
        <v>98</v>
      </c>
      <c r="D59" s="149" t="s">
        <v>139</v>
      </c>
      <c r="E59" s="135" t="s">
        <v>108</v>
      </c>
      <c r="F59" s="136">
        <v>31</v>
      </c>
      <c r="G59" s="79"/>
      <c r="H59" s="145">
        <f t="shared" si="1"/>
        <v>0</v>
      </c>
    </row>
    <row r="60" spans="1:8" x14ac:dyDescent="0.2">
      <c r="A60" s="144">
        <v>47</v>
      </c>
      <c r="B60" s="46"/>
      <c r="C60" s="114" t="s">
        <v>117</v>
      </c>
      <c r="D60" s="22" t="s">
        <v>140</v>
      </c>
      <c r="E60" s="137" t="s">
        <v>108</v>
      </c>
      <c r="F60" s="69">
        <v>40</v>
      </c>
      <c r="G60" s="79"/>
      <c r="H60" s="145">
        <f t="shared" ref="H60:H61" si="2">SUM(F60*G60)</f>
        <v>0</v>
      </c>
    </row>
    <row r="61" spans="1:8" ht="12.75" thickBot="1" x14ac:dyDescent="0.25">
      <c r="A61" s="147">
        <v>48</v>
      </c>
      <c r="B61" s="122"/>
      <c r="C61" s="121" t="s">
        <v>118</v>
      </c>
      <c r="D61" s="117" t="s">
        <v>141</v>
      </c>
      <c r="E61" s="146" t="s">
        <v>111</v>
      </c>
      <c r="F61" s="118">
        <v>1958</v>
      </c>
      <c r="G61" s="119"/>
      <c r="H61" s="120">
        <f t="shared" si="2"/>
        <v>0</v>
      </c>
    </row>
    <row r="62" spans="1:8" ht="12.75" thickBot="1" x14ac:dyDescent="0.25">
      <c r="A62" s="48"/>
      <c r="B62" s="48"/>
      <c r="C62" s="60"/>
      <c r="D62" s="85" t="s">
        <v>169</v>
      </c>
      <c r="E62" s="24"/>
      <c r="F62" s="66"/>
      <c r="G62" s="131"/>
      <c r="H62" s="132">
        <f>(SUM(H39:H61))+H35</f>
        <v>12300</v>
      </c>
    </row>
    <row r="63" spans="1:8" x14ac:dyDescent="0.2">
      <c r="A63" s="48"/>
      <c r="B63" s="48"/>
      <c r="C63" s="60"/>
      <c r="D63" s="25"/>
      <c r="E63" s="24"/>
      <c r="F63" s="66"/>
      <c r="G63" s="75"/>
      <c r="H63" s="99"/>
    </row>
    <row r="64" spans="1:8" ht="12.75" thickBot="1" x14ac:dyDescent="0.25">
      <c r="A64" s="48"/>
      <c r="B64" s="48"/>
      <c r="C64" s="60"/>
      <c r="D64" s="25"/>
      <c r="E64" s="24"/>
      <c r="F64" s="66"/>
      <c r="G64" s="75"/>
      <c r="H64" s="99"/>
    </row>
    <row r="65" spans="1:9" ht="12.75" thickBot="1" x14ac:dyDescent="0.25">
      <c r="A65" s="49"/>
      <c r="B65" s="129"/>
      <c r="C65" s="61"/>
      <c r="D65" s="21" t="s">
        <v>164</v>
      </c>
      <c r="E65" s="23"/>
      <c r="F65" s="67"/>
      <c r="G65" s="77"/>
      <c r="H65" s="100"/>
      <c r="I65" s="93" t="s">
        <v>63</v>
      </c>
    </row>
    <row r="66" spans="1:9" x14ac:dyDescent="0.2">
      <c r="A66" s="142">
        <v>49</v>
      </c>
      <c r="B66" s="45"/>
      <c r="C66" s="151" t="s">
        <v>115</v>
      </c>
      <c r="D66" s="30" t="s">
        <v>143</v>
      </c>
      <c r="E66" s="31" t="s">
        <v>111</v>
      </c>
      <c r="F66" s="68">
        <v>5625</v>
      </c>
      <c r="G66" s="78"/>
      <c r="H66" s="152">
        <f>SUM(F66*G66)</f>
        <v>0</v>
      </c>
      <c r="I66" s="123"/>
    </row>
    <row r="67" spans="1:9" x14ac:dyDescent="0.2">
      <c r="A67" s="144">
        <v>50</v>
      </c>
      <c r="B67" s="46"/>
      <c r="C67" s="58" t="s">
        <v>115</v>
      </c>
      <c r="D67" s="22" t="s">
        <v>119</v>
      </c>
      <c r="E67" s="27" t="s">
        <v>111</v>
      </c>
      <c r="F67" s="69">
        <v>4420</v>
      </c>
      <c r="G67" s="79"/>
      <c r="H67" s="145">
        <f t="shared" ref="H67:H85" si="3">SUM(F67*G67)</f>
        <v>0</v>
      </c>
      <c r="I67" s="123"/>
    </row>
    <row r="68" spans="1:9" x14ac:dyDescent="0.2">
      <c r="A68" s="144">
        <v>51</v>
      </c>
      <c r="B68" s="46"/>
      <c r="C68" s="58" t="s">
        <v>117</v>
      </c>
      <c r="D68" s="22" t="s">
        <v>122</v>
      </c>
      <c r="E68" s="27" t="s">
        <v>108</v>
      </c>
      <c r="F68" s="69">
        <v>7</v>
      </c>
      <c r="G68" s="79"/>
      <c r="H68" s="145">
        <f t="shared" si="3"/>
        <v>0</v>
      </c>
      <c r="I68" s="123"/>
    </row>
    <row r="69" spans="1:9" x14ac:dyDescent="0.2">
      <c r="A69" s="144">
        <v>52</v>
      </c>
      <c r="B69" s="46"/>
      <c r="C69" s="58" t="s">
        <v>117</v>
      </c>
      <c r="D69" s="22" t="s">
        <v>123</v>
      </c>
      <c r="E69" s="27" t="s">
        <v>108</v>
      </c>
      <c r="F69" s="69">
        <v>44</v>
      </c>
      <c r="G69" s="79"/>
      <c r="H69" s="145">
        <f t="shared" si="3"/>
        <v>0</v>
      </c>
      <c r="I69" s="123"/>
    </row>
    <row r="70" spans="1:9" x14ac:dyDescent="0.2">
      <c r="A70" s="144">
        <v>53</v>
      </c>
      <c r="B70" s="46"/>
      <c r="C70" s="58" t="s">
        <v>117</v>
      </c>
      <c r="D70" s="22" t="s">
        <v>124</v>
      </c>
      <c r="E70" s="27" t="s">
        <v>108</v>
      </c>
      <c r="F70" s="69">
        <v>1</v>
      </c>
      <c r="G70" s="79"/>
      <c r="H70" s="145">
        <f t="shared" si="3"/>
        <v>0</v>
      </c>
      <c r="I70" s="123"/>
    </row>
    <row r="71" spans="1:9" x14ac:dyDescent="0.2">
      <c r="A71" s="144">
        <v>54</v>
      </c>
      <c r="B71" s="46"/>
      <c r="C71" s="58" t="s">
        <v>117</v>
      </c>
      <c r="D71" s="22" t="s">
        <v>125</v>
      </c>
      <c r="E71" s="27" t="s">
        <v>108</v>
      </c>
      <c r="F71" s="69">
        <v>2</v>
      </c>
      <c r="G71" s="79"/>
      <c r="H71" s="145">
        <f t="shared" si="3"/>
        <v>0</v>
      </c>
      <c r="I71" s="123"/>
    </row>
    <row r="72" spans="1:9" x14ac:dyDescent="0.2">
      <c r="A72" s="144">
        <v>55</v>
      </c>
      <c r="B72" s="46"/>
      <c r="C72" s="58" t="s">
        <v>117</v>
      </c>
      <c r="D72" s="22" t="s">
        <v>126</v>
      </c>
      <c r="E72" s="27" t="s">
        <v>108</v>
      </c>
      <c r="F72" s="69">
        <v>20</v>
      </c>
      <c r="G72" s="79"/>
      <c r="H72" s="145">
        <f t="shared" si="3"/>
        <v>0</v>
      </c>
      <c r="I72" s="123"/>
    </row>
    <row r="73" spans="1:9" x14ac:dyDescent="0.2">
      <c r="A73" s="144">
        <v>56</v>
      </c>
      <c r="B73" s="46"/>
      <c r="C73" s="58" t="s">
        <v>117</v>
      </c>
      <c r="D73" s="22" t="s">
        <v>127</v>
      </c>
      <c r="E73" s="27" t="s">
        <v>108</v>
      </c>
      <c r="F73" s="69">
        <v>2</v>
      </c>
      <c r="G73" s="79"/>
      <c r="H73" s="145">
        <f t="shared" si="3"/>
        <v>0</v>
      </c>
      <c r="I73" s="123"/>
    </row>
    <row r="74" spans="1:9" x14ac:dyDescent="0.2">
      <c r="A74" s="144">
        <v>57</v>
      </c>
      <c r="B74" s="46"/>
      <c r="C74" s="58" t="s">
        <v>117</v>
      </c>
      <c r="D74" s="22" t="s">
        <v>128</v>
      </c>
      <c r="E74" s="27" t="s">
        <v>108</v>
      </c>
      <c r="F74" s="69">
        <v>1</v>
      </c>
      <c r="G74" s="79"/>
      <c r="H74" s="145">
        <f t="shared" si="3"/>
        <v>0</v>
      </c>
      <c r="I74" s="123"/>
    </row>
    <row r="75" spans="1:9" x14ac:dyDescent="0.2">
      <c r="A75" s="144">
        <v>58</v>
      </c>
      <c r="B75" s="46"/>
      <c r="C75" s="58" t="s">
        <v>97</v>
      </c>
      <c r="D75" s="22" t="s">
        <v>129</v>
      </c>
      <c r="E75" s="27" t="s">
        <v>108</v>
      </c>
      <c r="F75" s="69">
        <v>59</v>
      </c>
      <c r="G75" s="79"/>
      <c r="H75" s="145">
        <f t="shared" si="3"/>
        <v>0</v>
      </c>
      <c r="I75" s="123"/>
    </row>
    <row r="76" spans="1:9" x14ac:dyDescent="0.2">
      <c r="A76" s="144">
        <v>59</v>
      </c>
      <c r="B76" s="46"/>
      <c r="C76" s="58" t="s">
        <v>97</v>
      </c>
      <c r="D76" s="22" t="s">
        <v>130</v>
      </c>
      <c r="E76" s="27" t="s">
        <v>108</v>
      </c>
      <c r="F76" s="69">
        <v>47</v>
      </c>
      <c r="G76" s="79"/>
      <c r="H76" s="145">
        <f t="shared" si="3"/>
        <v>0</v>
      </c>
      <c r="I76" s="123"/>
    </row>
    <row r="77" spans="1:9" x14ac:dyDescent="0.2">
      <c r="A77" s="144">
        <v>60</v>
      </c>
      <c r="B77" s="46"/>
      <c r="C77" s="58" t="s">
        <v>97</v>
      </c>
      <c r="D77" s="22" t="s">
        <v>131</v>
      </c>
      <c r="E77" s="27" t="s">
        <v>111</v>
      </c>
      <c r="F77" s="69">
        <v>1</v>
      </c>
      <c r="G77" s="79"/>
      <c r="H77" s="145">
        <f t="shared" si="3"/>
        <v>0</v>
      </c>
      <c r="I77" s="123"/>
    </row>
    <row r="78" spans="1:9" x14ac:dyDescent="0.2">
      <c r="A78" s="144">
        <v>61</v>
      </c>
      <c r="B78" s="46"/>
      <c r="C78" s="58" t="s">
        <v>97</v>
      </c>
      <c r="D78" s="22" t="s">
        <v>132</v>
      </c>
      <c r="E78" s="27" t="s">
        <v>108</v>
      </c>
      <c r="F78" s="69">
        <v>31</v>
      </c>
      <c r="G78" s="79"/>
      <c r="H78" s="145">
        <f t="shared" si="3"/>
        <v>0</v>
      </c>
      <c r="I78" s="123"/>
    </row>
    <row r="79" spans="1:9" x14ac:dyDescent="0.2">
      <c r="A79" s="144">
        <v>62</v>
      </c>
      <c r="B79" s="46"/>
      <c r="C79" s="58" t="s">
        <v>97</v>
      </c>
      <c r="D79" s="22" t="s">
        <v>144</v>
      </c>
      <c r="E79" s="27" t="s">
        <v>108</v>
      </c>
      <c r="F79" s="69">
        <v>1</v>
      </c>
      <c r="G79" s="79"/>
      <c r="H79" s="145">
        <f t="shared" si="3"/>
        <v>0</v>
      </c>
      <c r="I79" s="123"/>
    </row>
    <row r="80" spans="1:9" x14ac:dyDescent="0.2">
      <c r="A80" s="144">
        <v>63</v>
      </c>
      <c r="B80" s="46"/>
      <c r="C80" s="58" t="s">
        <v>97</v>
      </c>
      <c r="D80" s="22" t="s">
        <v>145</v>
      </c>
      <c r="E80" s="27" t="s">
        <v>108</v>
      </c>
      <c r="F80" s="69">
        <v>1</v>
      </c>
      <c r="G80" s="79"/>
      <c r="H80" s="145">
        <f t="shared" si="3"/>
        <v>0</v>
      </c>
      <c r="I80" s="123"/>
    </row>
    <row r="81" spans="1:9" x14ac:dyDescent="0.2">
      <c r="A81" s="144">
        <v>64</v>
      </c>
      <c r="B81" s="46"/>
      <c r="C81" s="58" t="s">
        <v>97</v>
      </c>
      <c r="D81" s="22" t="s">
        <v>135</v>
      </c>
      <c r="E81" s="27" t="s">
        <v>111</v>
      </c>
      <c r="F81" s="69">
        <v>1</v>
      </c>
      <c r="G81" s="79"/>
      <c r="H81" s="145">
        <f t="shared" si="3"/>
        <v>0</v>
      </c>
      <c r="I81" s="123"/>
    </row>
    <row r="82" spans="1:9" x14ac:dyDescent="0.2">
      <c r="A82" s="144">
        <v>65</v>
      </c>
      <c r="B82" s="46"/>
      <c r="C82" s="58" t="s">
        <v>142</v>
      </c>
      <c r="D82" s="22" t="s">
        <v>136</v>
      </c>
      <c r="E82" s="27" t="s">
        <v>108</v>
      </c>
      <c r="F82" s="69">
        <v>1</v>
      </c>
      <c r="G82" s="79"/>
      <c r="H82" s="145">
        <f t="shared" si="3"/>
        <v>0</v>
      </c>
      <c r="I82" s="123"/>
    </row>
    <row r="83" spans="1:9" x14ac:dyDescent="0.2">
      <c r="A83" s="144">
        <v>66</v>
      </c>
      <c r="B83" s="46"/>
      <c r="C83" s="58" t="s">
        <v>97</v>
      </c>
      <c r="D83" s="22" t="s">
        <v>137</v>
      </c>
      <c r="E83" s="27" t="s">
        <v>108</v>
      </c>
      <c r="F83" s="69">
        <v>1</v>
      </c>
      <c r="G83" s="79"/>
      <c r="H83" s="145">
        <f t="shared" si="3"/>
        <v>0</v>
      </c>
      <c r="I83" s="123"/>
    </row>
    <row r="84" spans="1:9" x14ac:dyDescent="0.2">
      <c r="A84" s="144">
        <v>67</v>
      </c>
      <c r="B84" s="46"/>
      <c r="C84" s="58" t="s">
        <v>97</v>
      </c>
      <c r="D84" s="22" t="s">
        <v>138</v>
      </c>
      <c r="E84" s="27" t="s">
        <v>111</v>
      </c>
      <c r="F84" s="69">
        <v>1</v>
      </c>
      <c r="G84" s="79"/>
      <c r="H84" s="145">
        <f t="shared" si="3"/>
        <v>0</v>
      </c>
      <c r="I84" s="123"/>
    </row>
    <row r="85" spans="1:9" x14ac:dyDescent="0.2">
      <c r="A85" s="144">
        <v>68</v>
      </c>
      <c r="B85" s="46"/>
      <c r="C85" s="58" t="s">
        <v>98</v>
      </c>
      <c r="D85" s="22" t="s">
        <v>139</v>
      </c>
      <c r="E85" s="27" t="s">
        <v>108</v>
      </c>
      <c r="F85" s="69">
        <v>31</v>
      </c>
      <c r="G85" s="79"/>
      <c r="H85" s="145">
        <f t="shared" si="3"/>
        <v>0</v>
      </c>
      <c r="I85" s="123"/>
    </row>
    <row r="86" spans="1:9" ht="12.75" thickBot="1" x14ac:dyDescent="0.25">
      <c r="A86" s="116">
        <v>69</v>
      </c>
      <c r="B86" s="122"/>
      <c r="C86" s="121" t="s">
        <v>118</v>
      </c>
      <c r="D86" s="117" t="s">
        <v>141</v>
      </c>
      <c r="E86" s="153" t="s">
        <v>111</v>
      </c>
      <c r="F86" s="118">
        <v>1958</v>
      </c>
      <c r="G86" s="150"/>
      <c r="H86" s="120">
        <f>SUM(F86*G86)</f>
        <v>0</v>
      </c>
    </row>
    <row r="87" spans="1:9" ht="12.75" thickBot="1" x14ac:dyDescent="0.25">
      <c r="A87" s="48"/>
      <c r="B87" s="48"/>
      <c r="C87" s="60"/>
      <c r="D87" s="85" t="s">
        <v>170</v>
      </c>
      <c r="E87" s="24"/>
      <c r="F87" s="66"/>
      <c r="G87" s="131"/>
      <c r="H87" s="132">
        <f>(SUM(H66:H86))+H35</f>
        <v>12300</v>
      </c>
    </row>
    <row r="88" spans="1:9" x14ac:dyDescent="0.2">
      <c r="A88" s="48"/>
      <c r="B88" s="48"/>
      <c r="C88" s="60"/>
      <c r="D88" s="25"/>
      <c r="E88" s="24"/>
      <c r="F88" s="66"/>
      <c r="G88" s="75"/>
      <c r="H88" s="99"/>
    </row>
    <row r="89" spans="1:9" ht="12.75" thickBot="1" x14ac:dyDescent="0.25">
      <c r="A89" s="48"/>
      <c r="B89" s="48"/>
      <c r="C89" s="60"/>
      <c r="D89" s="25"/>
      <c r="E89" s="24"/>
      <c r="F89" s="66"/>
      <c r="G89" s="75"/>
      <c r="H89" s="99"/>
    </row>
    <row r="90" spans="1:9" ht="12.75" thickBot="1" x14ac:dyDescent="0.25">
      <c r="A90" s="49"/>
      <c r="B90" s="129"/>
      <c r="C90" s="61"/>
      <c r="D90" s="21" t="s">
        <v>165</v>
      </c>
      <c r="E90" s="23"/>
      <c r="F90" s="67"/>
      <c r="G90" s="77"/>
      <c r="H90" s="100"/>
    </row>
    <row r="91" spans="1:9" x14ac:dyDescent="0.2">
      <c r="A91" s="142">
        <v>70</v>
      </c>
      <c r="B91" s="45"/>
      <c r="C91" s="151" t="s">
        <v>146</v>
      </c>
      <c r="D91" s="30" t="s">
        <v>148</v>
      </c>
      <c r="E91" s="31" t="s">
        <v>111</v>
      </c>
      <c r="F91" s="68">
        <v>10045</v>
      </c>
      <c r="G91" s="78"/>
      <c r="H91" s="152">
        <f>SUM(F91*G91)</f>
        <v>0</v>
      </c>
    </row>
    <row r="92" spans="1:9" x14ac:dyDescent="0.2">
      <c r="A92" s="144">
        <v>71</v>
      </c>
      <c r="B92" s="46"/>
      <c r="C92" s="58" t="s">
        <v>147</v>
      </c>
      <c r="D92" s="22" t="s">
        <v>149</v>
      </c>
      <c r="E92" s="27" t="s">
        <v>108</v>
      </c>
      <c r="F92" s="69">
        <v>20</v>
      </c>
      <c r="G92" s="79"/>
      <c r="H92" s="145">
        <f t="shared" ref="H92:H110" si="4">SUM(F92*G92)</f>
        <v>0</v>
      </c>
    </row>
    <row r="93" spans="1:9" x14ac:dyDescent="0.2">
      <c r="A93" s="144">
        <v>72</v>
      </c>
      <c r="B93" s="46"/>
      <c r="C93" s="58" t="s">
        <v>147</v>
      </c>
      <c r="D93" s="22" t="s">
        <v>150</v>
      </c>
      <c r="E93" s="27" t="s">
        <v>108</v>
      </c>
      <c r="F93" s="69">
        <v>2</v>
      </c>
      <c r="G93" s="79"/>
      <c r="H93" s="145">
        <f t="shared" si="4"/>
        <v>0</v>
      </c>
    </row>
    <row r="94" spans="1:9" x14ac:dyDescent="0.2">
      <c r="A94" s="142">
        <v>73</v>
      </c>
      <c r="B94" s="46"/>
      <c r="C94" s="58" t="s">
        <v>147</v>
      </c>
      <c r="D94" s="22" t="s">
        <v>151</v>
      </c>
      <c r="E94" s="27" t="s">
        <v>108</v>
      </c>
      <c r="F94" s="69">
        <v>44</v>
      </c>
      <c r="G94" s="79"/>
      <c r="H94" s="145">
        <f t="shared" si="4"/>
        <v>0</v>
      </c>
    </row>
    <row r="95" spans="1:9" x14ac:dyDescent="0.2">
      <c r="A95" s="144">
        <v>74</v>
      </c>
      <c r="B95" s="46"/>
      <c r="C95" s="58" t="s">
        <v>147</v>
      </c>
      <c r="D95" s="22" t="s">
        <v>152</v>
      </c>
      <c r="E95" s="27" t="s">
        <v>108</v>
      </c>
      <c r="F95" s="69">
        <v>1</v>
      </c>
      <c r="G95" s="79"/>
      <c r="H95" s="145">
        <f t="shared" si="4"/>
        <v>0</v>
      </c>
    </row>
    <row r="96" spans="1:9" x14ac:dyDescent="0.2">
      <c r="A96" s="144">
        <v>75</v>
      </c>
      <c r="B96" s="46"/>
      <c r="C96" s="58" t="s">
        <v>117</v>
      </c>
      <c r="D96" s="22" t="s">
        <v>153</v>
      </c>
      <c r="E96" s="27" t="s">
        <v>108</v>
      </c>
      <c r="F96" s="69">
        <v>1</v>
      </c>
      <c r="G96" s="79"/>
      <c r="H96" s="145">
        <f t="shared" si="4"/>
        <v>0</v>
      </c>
    </row>
    <row r="97" spans="1:8" x14ac:dyDescent="0.2">
      <c r="A97" s="142">
        <v>76</v>
      </c>
      <c r="B97" s="46"/>
      <c r="C97" s="58" t="s">
        <v>117</v>
      </c>
      <c r="D97" s="22" t="s">
        <v>154</v>
      </c>
      <c r="E97" s="27" t="s">
        <v>108</v>
      </c>
      <c r="F97" s="69">
        <v>4</v>
      </c>
      <c r="G97" s="79"/>
      <c r="H97" s="145">
        <f t="shared" si="4"/>
        <v>0</v>
      </c>
    </row>
    <row r="98" spans="1:8" x14ac:dyDescent="0.2">
      <c r="A98" s="144">
        <v>77</v>
      </c>
      <c r="B98" s="46"/>
      <c r="C98" s="58" t="s">
        <v>117</v>
      </c>
      <c r="D98" s="22" t="s">
        <v>127</v>
      </c>
      <c r="E98" s="27" t="s">
        <v>108</v>
      </c>
      <c r="F98" s="69">
        <v>2</v>
      </c>
      <c r="G98" s="79"/>
      <c r="H98" s="145">
        <f t="shared" si="4"/>
        <v>0</v>
      </c>
    </row>
    <row r="99" spans="1:8" x14ac:dyDescent="0.2">
      <c r="A99" s="144">
        <v>78</v>
      </c>
      <c r="B99" s="46"/>
      <c r="C99" s="58" t="s">
        <v>117</v>
      </c>
      <c r="D99" s="22" t="s">
        <v>128</v>
      </c>
      <c r="E99" s="27" t="s">
        <v>108</v>
      </c>
      <c r="F99" s="69">
        <v>1</v>
      </c>
      <c r="G99" s="79"/>
      <c r="H99" s="145">
        <f t="shared" si="4"/>
        <v>0</v>
      </c>
    </row>
    <row r="100" spans="1:8" x14ac:dyDescent="0.2">
      <c r="A100" s="142">
        <v>79</v>
      </c>
      <c r="B100" s="46"/>
      <c r="C100" s="58" t="s">
        <v>97</v>
      </c>
      <c r="D100" s="22" t="s">
        <v>129</v>
      </c>
      <c r="E100" s="27" t="s">
        <v>108</v>
      </c>
      <c r="F100" s="69">
        <v>59</v>
      </c>
      <c r="G100" s="79"/>
      <c r="H100" s="145">
        <f t="shared" si="4"/>
        <v>0</v>
      </c>
    </row>
    <row r="101" spans="1:8" x14ac:dyDescent="0.2">
      <c r="A101" s="144">
        <v>80</v>
      </c>
      <c r="B101" s="46"/>
      <c r="C101" s="58" t="s">
        <v>97</v>
      </c>
      <c r="D101" s="22" t="s">
        <v>130</v>
      </c>
      <c r="E101" s="27" t="s">
        <v>108</v>
      </c>
      <c r="F101" s="69">
        <v>47</v>
      </c>
      <c r="G101" s="79"/>
      <c r="H101" s="145">
        <f t="shared" si="4"/>
        <v>0</v>
      </c>
    </row>
    <row r="102" spans="1:8" x14ac:dyDescent="0.2">
      <c r="A102" s="144">
        <v>81</v>
      </c>
      <c r="B102" s="46"/>
      <c r="C102" s="58" t="s">
        <v>97</v>
      </c>
      <c r="D102" s="22" t="s">
        <v>131</v>
      </c>
      <c r="E102" s="27" t="s">
        <v>111</v>
      </c>
      <c r="F102" s="69">
        <v>1</v>
      </c>
      <c r="G102" s="79"/>
      <c r="H102" s="145">
        <f t="shared" si="4"/>
        <v>0</v>
      </c>
    </row>
    <row r="103" spans="1:8" x14ac:dyDescent="0.2">
      <c r="A103" s="142">
        <v>82</v>
      </c>
      <c r="B103" s="46"/>
      <c r="C103" s="58" t="s">
        <v>97</v>
      </c>
      <c r="D103" s="22" t="s">
        <v>132</v>
      </c>
      <c r="E103" s="27" t="s">
        <v>108</v>
      </c>
      <c r="F103" s="69">
        <v>31</v>
      </c>
      <c r="G103" s="79"/>
      <c r="H103" s="145">
        <f t="shared" si="4"/>
        <v>0</v>
      </c>
    </row>
    <row r="104" spans="1:8" x14ac:dyDescent="0.2">
      <c r="A104" s="144">
        <v>83</v>
      </c>
      <c r="B104" s="46"/>
      <c r="C104" s="58" t="s">
        <v>97</v>
      </c>
      <c r="D104" s="22" t="s">
        <v>144</v>
      </c>
      <c r="E104" s="27" t="s">
        <v>108</v>
      </c>
      <c r="F104" s="69">
        <v>1</v>
      </c>
      <c r="G104" s="79"/>
      <c r="H104" s="145"/>
    </row>
    <row r="105" spans="1:8" x14ac:dyDescent="0.2">
      <c r="A105" s="144">
        <v>84</v>
      </c>
      <c r="B105" s="46"/>
      <c r="C105" s="58" t="s">
        <v>97</v>
      </c>
      <c r="D105" s="22" t="s">
        <v>145</v>
      </c>
      <c r="E105" s="27" t="s">
        <v>108</v>
      </c>
      <c r="F105" s="69">
        <v>1</v>
      </c>
      <c r="G105" s="79"/>
      <c r="H105" s="145">
        <f t="shared" si="4"/>
        <v>0</v>
      </c>
    </row>
    <row r="106" spans="1:8" x14ac:dyDescent="0.2">
      <c r="A106" s="142">
        <v>85</v>
      </c>
      <c r="B106" s="46"/>
      <c r="C106" s="58" t="s">
        <v>97</v>
      </c>
      <c r="D106" s="22" t="s">
        <v>135</v>
      </c>
      <c r="E106" s="27" t="s">
        <v>111</v>
      </c>
      <c r="F106" s="69">
        <v>1</v>
      </c>
      <c r="G106" s="79"/>
      <c r="H106" s="145">
        <f t="shared" si="4"/>
        <v>0</v>
      </c>
    </row>
    <row r="107" spans="1:8" x14ac:dyDescent="0.2">
      <c r="A107" s="144">
        <v>86</v>
      </c>
      <c r="B107" s="46"/>
      <c r="C107" s="58" t="s">
        <v>97</v>
      </c>
      <c r="D107" s="22" t="s">
        <v>136</v>
      </c>
      <c r="E107" s="27" t="s">
        <v>108</v>
      </c>
      <c r="F107" s="69">
        <v>1</v>
      </c>
      <c r="G107" s="79"/>
      <c r="H107" s="145">
        <f t="shared" si="4"/>
        <v>0</v>
      </c>
    </row>
    <row r="108" spans="1:8" x14ac:dyDescent="0.2">
      <c r="A108" s="144">
        <v>87</v>
      </c>
      <c r="B108" s="46"/>
      <c r="C108" s="58" t="s">
        <v>97</v>
      </c>
      <c r="D108" s="22" t="s">
        <v>137</v>
      </c>
      <c r="E108" s="27" t="s">
        <v>108</v>
      </c>
      <c r="F108" s="69">
        <v>1</v>
      </c>
      <c r="G108" s="79"/>
      <c r="H108" s="145">
        <f t="shared" si="4"/>
        <v>0</v>
      </c>
    </row>
    <row r="109" spans="1:8" x14ac:dyDescent="0.2">
      <c r="A109" s="142">
        <v>88</v>
      </c>
      <c r="B109" s="46"/>
      <c r="C109" s="58" t="s">
        <v>97</v>
      </c>
      <c r="D109" s="22" t="s">
        <v>138</v>
      </c>
      <c r="E109" s="27" t="s">
        <v>111</v>
      </c>
      <c r="F109" s="69">
        <v>1</v>
      </c>
      <c r="G109" s="79"/>
      <c r="H109" s="145">
        <f t="shared" si="4"/>
        <v>0</v>
      </c>
    </row>
    <row r="110" spans="1:8" x14ac:dyDescent="0.2">
      <c r="A110" s="144">
        <v>89</v>
      </c>
      <c r="B110" s="46"/>
      <c r="C110" s="58" t="s">
        <v>98</v>
      </c>
      <c r="D110" s="22" t="s">
        <v>155</v>
      </c>
      <c r="E110" s="27" t="s">
        <v>108</v>
      </c>
      <c r="F110" s="69">
        <v>31</v>
      </c>
      <c r="G110" s="79"/>
      <c r="H110" s="145">
        <f t="shared" si="4"/>
        <v>0</v>
      </c>
    </row>
    <row r="111" spans="1:8" ht="12.75" thickBot="1" x14ac:dyDescent="0.25">
      <c r="A111" s="144">
        <v>90</v>
      </c>
      <c r="B111" s="122"/>
      <c r="C111" s="121" t="s">
        <v>118</v>
      </c>
      <c r="D111" s="117" t="s">
        <v>156</v>
      </c>
      <c r="E111" s="153" t="s">
        <v>108</v>
      </c>
      <c r="F111" s="118">
        <v>1958</v>
      </c>
      <c r="G111" s="150"/>
      <c r="H111" s="120">
        <f>SUM(F111*G111)</f>
        <v>0</v>
      </c>
    </row>
    <row r="112" spans="1:8" ht="12.75" thickBot="1" x14ac:dyDescent="0.25">
      <c r="A112" s="48"/>
      <c r="B112" s="48"/>
      <c r="C112" s="60"/>
      <c r="D112" s="85" t="s">
        <v>171</v>
      </c>
      <c r="E112" s="24"/>
      <c r="F112" s="66"/>
      <c r="G112" s="131"/>
      <c r="H112" s="132">
        <f>(SUM(H91:H111))+H35</f>
        <v>12300</v>
      </c>
    </row>
    <row r="113" spans="1:9" x14ac:dyDescent="0.2">
      <c r="A113" s="48"/>
      <c r="B113" s="48"/>
      <c r="C113" s="60"/>
      <c r="D113" s="25"/>
      <c r="E113" s="24"/>
      <c r="F113" s="66"/>
      <c r="G113" s="75"/>
      <c r="H113" s="99"/>
    </row>
    <row r="114" spans="1:9" ht="12.75" thickBot="1" x14ac:dyDescent="0.25">
      <c r="A114" s="48"/>
      <c r="B114" s="48"/>
      <c r="C114" s="60"/>
      <c r="D114" s="25"/>
      <c r="E114" s="24"/>
      <c r="F114" s="66"/>
      <c r="G114" s="75"/>
      <c r="H114" s="99"/>
    </row>
    <row r="115" spans="1:9" ht="12.75" thickBot="1" x14ac:dyDescent="0.25">
      <c r="A115" s="49"/>
      <c r="B115" s="129"/>
      <c r="C115" s="61"/>
      <c r="D115" s="21" t="s">
        <v>166</v>
      </c>
      <c r="E115" s="23"/>
      <c r="F115" s="67"/>
      <c r="G115" s="77"/>
      <c r="H115" s="100"/>
    </row>
    <row r="116" spans="1:9" ht="13.5" thickBot="1" x14ac:dyDescent="0.25">
      <c r="A116" s="144">
        <v>91</v>
      </c>
      <c r="B116" s="122"/>
      <c r="C116" s="121" t="s">
        <v>157</v>
      </c>
      <c r="D116" s="130" t="s">
        <v>159</v>
      </c>
      <c r="E116" s="153" t="s">
        <v>111</v>
      </c>
      <c r="F116" s="118">
        <v>408</v>
      </c>
      <c r="G116" s="150"/>
      <c r="H116" s="120">
        <f>SUM(F116*G116)</f>
        <v>0</v>
      </c>
    </row>
    <row r="117" spans="1:9" ht="12.75" thickBot="1" x14ac:dyDescent="0.25">
      <c r="A117" s="48"/>
      <c r="B117" s="48"/>
      <c r="C117" s="60"/>
      <c r="D117" s="85" t="s">
        <v>34</v>
      </c>
      <c r="E117" s="24"/>
      <c r="F117" s="66"/>
      <c r="G117" s="131"/>
      <c r="H117" s="132">
        <f>SUM(H116:I116)</f>
        <v>0</v>
      </c>
    </row>
    <row r="118" spans="1:9" x14ac:dyDescent="0.2">
      <c r="A118" s="48"/>
      <c r="B118" s="48"/>
      <c r="C118" s="60"/>
      <c r="D118" s="25"/>
      <c r="E118" s="24"/>
      <c r="F118" s="66"/>
      <c r="G118" s="75"/>
      <c r="H118" s="99"/>
    </row>
    <row r="119" spans="1:9" ht="12.75" thickBot="1" x14ac:dyDescent="0.25">
      <c r="A119" s="48"/>
      <c r="B119" s="48"/>
      <c r="C119" s="60"/>
      <c r="D119" s="25"/>
      <c r="E119" s="24"/>
      <c r="F119" s="66"/>
      <c r="G119" s="75"/>
      <c r="H119" s="99"/>
    </row>
    <row r="120" spans="1:9" ht="12.75" thickBot="1" x14ac:dyDescent="0.25">
      <c r="A120" s="49"/>
      <c r="B120" s="129"/>
      <c r="C120" s="61"/>
      <c r="D120" s="21" t="s">
        <v>167</v>
      </c>
      <c r="E120" s="23"/>
      <c r="F120" s="67"/>
      <c r="G120" s="77"/>
      <c r="H120" s="100"/>
    </row>
    <row r="121" spans="1:9" ht="13.5" thickBot="1" x14ac:dyDescent="0.25">
      <c r="A121" s="144">
        <v>92</v>
      </c>
      <c r="B121" s="122"/>
      <c r="C121" s="121" t="s">
        <v>158</v>
      </c>
      <c r="D121" s="130" t="s">
        <v>160</v>
      </c>
      <c r="E121" s="153" t="s">
        <v>111</v>
      </c>
      <c r="F121" s="118">
        <v>408</v>
      </c>
      <c r="G121" s="150"/>
      <c r="H121" s="120">
        <f>SUM(F121*G121)</f>
        <v>0</v>
      </c>
    </row>
    <row r="122" spans="1:9" ht="12.75" thickBot="1" x14ac:dyDescent="0.25">
      <c r="A122" s="48"/>
      <c r="B122" s="48"/>
      <c r="C122" s="60"/>
      <c r="D122" s="85" t="s">
        <v>35</v>
      </c>
      <c r="E122" s="24"/>
      <c r="F122" s="66"/>
      <c r="G122" s="131"/>
      <c r="H122" s="132">
        <f>SUM(H121)</f>
        <v>0</v>
      </c>
    </row>
    <row r="123" spans="1:9" x14ac:dyDescent="0.2">
      <c r="A123" s="48"/>
      <c r="B123" s="48"/>
      <c r="C123" s="60"/>
      <c r="D123" s="25"/>
      <c r="E123" s="24"/>
      <c r="F123" s="66"/>
      <c r="G123" s="75"/>
      <c r="H123" s="99"/>
    </row>
    <row r="124" spans="1:9" ht="12.75" thickBot="1" x14ac:dyDescent="0.25">
      <c r="A124" s="48"/>
      <c r="B124" s="48"/>
      <c r="C124" s="60"/>
      <c r="D124" s="25"/>
      <c r="E124" s="24"/>
      <c r="F124" s="66"/>
      <c r="G124" s="75"/>
      <c r="H124" s="99"/>
    </row>
    <row r="125" spans="1:9" x14ac:dyDescent="0.2">
      <c r="A125" s="50"/>
      <c r="B125" s="50"/>
      <c r="C125" s="59"/>
      <c r="D125" s="158" t="s">
        <v>184</v>
      </c>
      <c r="E125" s="39"/>
      <c r="F125" s="65"/>
      <c r="G125" s="81"/>
      <c r="H125" s="162">
        <f>H35+MIN(H62,H87,H112)</f>
        <v>24600</v>
      </c>
      <c r="I125" s="93" t="s">
        <v>63</v>
      </c>
    </row>
    <row r="126" spans="1:9" x14ac:dyDescent="0.2">
      <c r="A126" s="51"/>
      <c r="B126" s="51"/>
      <c r="C126" s="60"/>
      <c r="D126" s="159" t="s">
        <v>185</v>
      </c>
      <c r="E126" s="24"/>
      <c r="F126" s="66"/>
      <c r="G126" s="75"/>
      <c r="H126" s="102">
        <f>H125+MIN(H117,H122)</f>
        <v>24600</v>
      </c>
    </row>
    <row r="127" spans="1:9" x14ac:dyDescent="0.2">
      <c r="A127" s="51"/>
      <c r="B127" s="51"/>
      <c r="C127" s="60"/>
      <c r="D127" s="163"/>
      <c r="E127" s="24"/>
      <c r="F127" s="66"/>
      <c r="G127" s="75"/>
      <c r="H127" s="99"/>
    </row>
    <row r="128" spans="1:9" x14ac:dyDescent="0.2">
      <c r="A128" s="51"/>
      <c r="B128" s="51"/>
      <c r="C128" s="60"/>
      <c r="D128" s="163"/>
      <c r="E128" s="24"/>
      <c r="F128" s="66"/>
      <c r="G128" s="75"/>
      <c r="H128" s="99"/>
    </row>
    <row r="129" spans="1:8" x14ac:dyDescent="0.2">
      <c r="A129" s="51"/>
      <c r="B129" s="51"/>
      <c r="C129" s="60"/>
      <c r="D129" s="163"/>
      <c r="E129" s="24"/>
      <c r="F129" s="66"/>
      <c r="G129" s="75"/>
      <c r="H129" s="99"/>
    </row>
    <row r="130" spans="1:8" x14ac:dyDescent="0.2">
      <c r="A130" s="51"/>
      <c r="B130" s="51"/>
      <c r="C130" s="60"/>
      <c r="D130" s="163"/>
      <c r="E130" s="24"/>
      <c r="F130" s="66"/>
      <c r="G130" s="75"/>
      <c r="H130" s="99"/>
    </row>
    <row r="131" spans="1:8" x14ac:dyDescent="0.2">
      <c r="A131" s="51"/>
      <c r="B131" s="51"/>
      <c r="C131" s="60"/>
      <c r="D131" s="25"/>
      <c r="E131" s="24"/>
      <c r="F131" s="66"/>
      <c r="G131" s="75"/>
      <c r="H131" s="99"/>
    </row>
    <row r="132" spans="1:8" x14ac:dyDescent="0.2">
      <c r="A132" s="51"/>
      <c r="B132" s="51"/>
      <c r="C132" s="60"/>
      <c r="D132" s="25"/>
      <c r="E132" s="24"/>
      <c r="F132" s="66"/>
      <c r="G132" s="75"/>
      <c r="H132" s="99"/>
    </row>
    <row r="133" spans="1:8" x14ac:dyDescent="0.2">
      <c r="A133" s="51"/>
      <c r="B133" s="51"/>
      <c r="C133" s="60"/>
      <c r="D133" s="25"/>
      <c r="E133" s="24"/>
      <c r="F133" s="66"/>
      <c r="G133" s="154"/>
      <c r="H133" s="155"/>
    </row>
    <row r="134" spans="1:8" x14ac:dyDescent="0.2">
      <c r="A134" s="51"/>
      <c r="B134" s="51"/>
      <c r="C134" s="60"/>
      <c r="D134" s="25"/>
      <c r="E134" s="24"/>
      <c r="F134" s="66"/>
      <c r="G134" s="75"/>
      <c r="H134" s="99"/>
    </row>
    <row r="135" spans="1:8" x14ac:dyDescent="0.2">
      <c r="A135" s="51"/>
      <c r="B135" s="51"/>
      <c r="C135" s="60"/>
      <c r="D135" s="25"/>
      <c r="E135" s="24"/>
      <c r="F135" s="66"/>
      <c r="G135" s="75"/>
      <c r="H135" s="99"/>
    </row>
    <row r="136" spans="1:8" x14ac:dyDescent="0.2">
      <c r="A136" s="51"/>
      <c r="B136" s="51"/>
      <c r="C136" s="60"/>
      <c r="D136" s="25"/>
      <c r="E136" s="24"/>
      <c r="F136" s="66"/>
      <c r="G136" s="75"/>
      <c r="H136" s="99"/>
    </row>
    <row r="137" spans="1:8" x14ac:dyDescent="0.2">
      <c r="A137" s="51"/>
      <c r="B137" s="51"/>
      <c r="C137" s="60"/>
      <c r="D137" s="25"/>
      <c r="E137" s="24"/>
      <c r="F137" s="66"/>
      <c r="G137" s="75"/>
      <c r="H137" s="99"/>
    </row>
    <row r="138" spans="1:8" x14ac:dyDescent="0.2">
      <c r="A138" s="51"/>
      <c r="B138" s="51"/>
      <c r="C138" s="60"/>
      <c r="D138" s="25"/>
      <c r="E138" s="24"/>
      <c r="F138" s="66"/>
      <c r="G138" s="75"/>
      <c r="H138" s="99"/>
    </row>
    <row r="139" spans="1:8" x14ac:dyDescent="0.2">
      <c r="A139" s="51"/>
      <c r="B139" s="51"/>
      <c r="C139" s="60"/>
      <c r="D139" s="25"/>
      <c r="E139" s="24"/>
      <c r="F139" s="66"/>
      <c r="G139" s="75"/>
      <c r="H139" s="99"/>
    </row>
    <row r="140" spans="1:8" x14ac:dyDescent="0.2">
      <c r="A140" s="51"/>
      <c r="B140" s="51"/>
      <c r="C140" s="60"/>
      <c r="D140" s="25"/>
      <c r="E140" s="24"/>
      <c r="F140" s="66"/>
      <c r="G140" s="75"/>
      <c r="H140" s="99"/>
    </row>
    <row r="141" spans="1:8" x14ac:dyDescent="0.2">
      <c r="A141" s="51"/>
      <c r="B141" s="51"/>
      <c r="C141" s="60"/>
      <c r="D141" s="25"/>
      <c r="E141" s="24"/>
      <c r="F141" s="66"/>
      <c r="G141" s="75"/>
      <c r="H141" s="99"/>
    </row>
    <row r="142" spans="1:8" x14ac:dyDescent="0.2">
      <c r="A142" s="51"/>
      <c r="B142" s="51"/>
      <c r="C142" s="60"/>
      <c r="D142" s="25"/>
      <c r="E142" s="24"/>
      <c r="F142" s="66"/>
      <c r="G142" s="75"/>
      <c r="H142" s="99"/>
    </row>
    <row r="143" spans="1:8" x14ac:dyDescent="0.2">
      <c r="A143" s="51"/>
      <c r="B143" s="51"/>
      <c r="C143" s="60"/>
      <c r="D143" s="25"/>
      <c r="E143" s="24"/>
      <c r="F143" s="66"/>
      <c r="G143" s="75"/>
      <c r="H143" s="99"/>
    </row>
    <row r="144" spans="1:8" x14ac:dyDescent="0.2">
      <c r="A144" s="51"/>
      <c r="B144" s="51"/>
      <c r="C144" s="60"/>
      <c r="D144" s="25"/>
      <c r="E144" s="24"/>
      <c r="F144" s="66"/>
      <c r="G144" s="75"/>
      <c r="H144" s="99"/>
    </row>
    <row r="145" spans="1:8" x14ac:dyDescent="0.2">
      <c r="A145" s="51"/>
      <c r="B145" s="51"/>
      <c r="C145" s="60"/>
      <c r="D145" s="25"/>
      <c r="E145" s="24"/>
      <c r="F145" s="66"/>
      <c r="G145" s="75"/>
      <c r="H145" s="99"/>
    </row>
    <row r="146" spans="1:8" x14ac:dyDescent="0.2">
      <c r="A146" s="51"/>
      <c r="B146" s="51"/>
      <c r="C146" s="60"/>
      <c r="D146" s="25"/>
      <c r="E146" s="24"/>
      <c r="F146" s="66"/>
      <c r="G146" s="75"/>
      <c r="H146" s="99"/>
    </row>
    <row r="147" spans="1:8" x14ac:dyDescent="0.2">
      <c r="A147" s="51"/>
      <c r="B147" s="51"/>
      <c r="C147" s="60"/>
      <c r="D147" s="25"/>
      <c r="E147" s="24"/>
      <c r="F147" s="66"/>
      <c r="G147" s="75"/>
      <c r="H147" s="99"/>
    </row>
    <row r="148" spans="1:8" x14ac:dyDescent="0.2">
      <c r="A148" s="51"/>
      <c r="B148" s="51"/>
      <c r="C148" s="60"/>
      <c r="D148" s="25"/>
      <c r="E148" s="24"/>
      <c r="F148" s="66"/>
      <c r="G148" s="75"/>
      <c r="H148" s="99"/>
    </row>
    <row r="149" spans="1:8" x14ac:dyDescent="0.2">
      <c r="A149" s="51"/>
      <c r="B149" s="51"/>
      <c r="C149" s="60"/>
      <c r="D149" s="25"/>
      <c r="E149" s="24"/>
      <c r="F149" s="66"/>
      <c r="G149" s="75"/>
      <c r="H149" s="99"/>
    </row>
    <row r="150" spans="1:8" x14ac:dyDescent="0.2">
      <c r="A150" s="51"/>
      <c r="B150" s="51"/>
      <c r="C150" s="60"/>
      <c r="D150" s="25"/>
      <c r="E150" s="24"/>
      <c r="F150" s="66"/>
      <c r="G150" s="75"/>
      <c r="H150" s="99"/>
    </row>
    <row r="151" spans="1:8" x14ac:dyDescent="0.2">
      <c r="A151" s="51"/>
      <c r="B151" s="51"/>
      <c r="C151" s="60"/>
      <c r="D151" s="25"/>
      <c r="E151" s="24"/>
      <c r="F151" s="66"/>
      <c r="G151" s="75"/>
      <c r="H151" s="99"/>
    </row>
    <row r="152" spans="1:8" x14ac:dyDescent="0.2">
      <c r="A152" s="51"/>
      <c r="B152" s="51"/>
      <c r="C152" s="60"/>
      <c r="D152" s="25"/>
      <c r="E152" s="24"/>
      <c r="F152" s="66"/>
      <c r="G152" s="75"/>
      <c r="H152" s="99"/>
    </row>
    <row r="153" spans="1:8" x14ac:dyDescent="0.2">
      <c r="A153" s="51"/>
      <c r="B153" s="51"/>
      <c r="C153" s="60"/>
      <c r="D153" s="25"/>
      <c r="E153" s="24"/>
      <c r="F153" s="66"/>
      <c r="G153" s="75"/>
      <c r="H153" s="99"/>
    </row>
    <row r="154" spans="1:8" x14ac:dyDescent="0.2">
      <c r="A154" s="51"/>
      <c r="B154" s="51"/>
      <c r="C154" s="60"/>
      <c r="D154" s="25"/>
      <c r="E154" s="24"/>
      <c r="F154" s="66"/>
      <c r="G154" s="75"/>
      <c r="H154" s="99"/>
    </row>
    <row r="155" spans="1:8" x14ac:dyDescent="0.2">
      <c r="A155" s="51"/>
      <c r="B155" s="51"/>
      <c r="C155" s="60"/>
      <c r="D155" s="25"/>
      <c r="E155" s="24"/>
      <c r="F155" s="66"/>
      <c r="G155" s="75"/>
      <c r="H155" s="99"/>
    </row>
    <row r="156" spans="1:8" x14ac:dyDescent="0.2">
      <c r="A156" s="51"/>
      <c r="B156" s="51"/>
      <c r="C156" s="60"/>
      <c r="D156" s="25"/>
      <c r="E156" s="24"/>
      <c r="F156" s="66"/>
      <c r="G156" s="75"/>
      <c r="H156" s="99"/>
    </row>
    <row r="157" spans="1:8" x14ac:dyDescent="0.2">
      <c r="A157" s="51"/>
      <c r="B157" s="51"/>
      <c r="C157" s="60"/>
      <c r="D157" s="25"/>
      <c r="E157" s="24"/>
      <c r="F157" s="66"/>
      <c r="G157" s="75"/>
      <c r="H157" s="99"/>
    </row>
    <row r="158" spans="1:8" x14ac:dyDescent="0.2">
      <c r="A158" s="51"/>
      <c r="B158" s="51"/>
      <c r="C158" s="60"/>
      <c r="D158" s="25"/>
      <c r="E158" s="24"/>
      <c r="F158" s="66"/>
      <c r="G158" s="75"/>
      <c r="H158" s="99"/>
    </row>
    <row r="159" spans="1:8" x14ac:dyDescent="0.2">
      <c r="A159" s="51"/>
      <c r="B159" s="51"/>
      <c r="C159" s="60"/>
      <c r="D159" s="25"/>
      <c r="E159" s="24"/>
      <c r="F159" s="66"/>
      <c r="G159" s="75"/>
      <c r="H159" s="99"/>
    </row>
  </sheetData>
  <phoneticPr fontId="0" type="noConversion"/>
  <pageMargins left="0.75" right="0.5" top="0.75" bottom="1" header="0.5" footer="0.5"/>
  <pageSetup scale="70" fitToHeight="0" orientation="portrait" r:id="rId1"/>
  <headerFooter alignWithMargins="0">
    <oddFooter>&amp;CPage - &amp;P+2.</oddFooter>
  </headerFooter>
  <rowBreaks count="1" manualBreakCount="1">
    <brk id="64"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22CBF-F7EF-44FF-B956-22BC46A7A36F}">
  <dimension ref="B2:F16"/>
  <sheetViews>
    <sheetView zoomScaleNormal="100" workbookViewId="0">
      <selection activeCell="F51" sqref="F51"/>
    </sheetView>
  </sheetViews>
  <sheetFormatPr defaultRowHeight="12.75" x14ac:dyDescent="0.2"/>
  <cols>
    <col min="5" max="5" width="18.5703125" customWidth="1"/>
    <col min="6" max="6" width="18.42578125" customWidth="1"/>
  </cols>
  <sheetData>
    <row r="2" spans="2:6" x14ac:dyDescent="0.2">
      <c r="B2" s="82" t="s">
        <v>172</v>
      </c>
      <c r="F2" s="160">
        <f>'BID FORM'!H62</f>
        <v>12300</v>
      </c>
    </row>
    <row r="4" spans="2:6" x14ac:dyDescent="0.2">
      <c r="B4" s="82" t="s">
        <v>173</v>
      </c>
      <c r="F4" s="161">
        <f>'BID FORM'!H87</f>
        <v>12300</v>
      </c>
    </row>
    <row r="6" spans="2:6" x14ac:dyDescent="0.2">
      <c r="B6" s="82" t="s">
        <v>174</v>
      </c>
      <c r="F6" s="161">
        <f>'BID FORM'!H112</f>
        <v>12300</v>
      </c>
    </row>
    <row r="7" spans="2:6" ht="13.5" thickBot="1" x14ac:dyDescent="0.25"/>
    <row r="8" spans="2:6" ht="13.5" thickBot="1" x14ac:dyDescent="0.25">
      <c r="B8" s="82" t="s">
        <v>179</v>
      </c>
      <c r="F8" s="164">
        <f>MIN(F2,F4,F6)</f>
        <v>12300</v>
      </c>
    </row>
    <row r="11" spans="2:6" x14ac:dyDescent="0.2">
      <c r="B11" s="82" t="s">
        <v>168</v>
      </c>
      <c r="F11" s="161">
        <f>'BID FORM'!H125+'BID FORM'!H117</f>
        <v>24600</v>
      </c>
    </row>
    <row r="13" spans="2:6" x14ac:dyDescent="0.2">
      <c r="B13" s="82" t="s">
        <v>178</v>
      </c>
      <c r="F13" s="161">
        <f>'BID FORM'!H125+'BID FORM'!H122</f>
        <v>24600</v>
      </c>
    </row>
    <row r="15" spans="2:6" ht="13.5" thickBot="1" x14ac:dyDescent="0.25"/>
    <row r="16" spans="2:6" ht="13.5" thickBot="1" x14ac:dyDescent="0.25">
      <c r="B16" s="82" t="s">
        <v>180</v>
      </c>
      <c r="F16" s="164">
        <f>'BID FORM'!H126</f>
        <v>24600</v>
      </c>
    </row>
  </sheetData>
  <pageMargins left="0.7" right="0.7" top="0.75" bottom="0.75" header="0.3" footer="0.3"/>
  <pageSetup orientation="portrait" r:id="rId1"/>
  <headerFooter>
    <oddFooter>&amp;CPage - &amp;P+4.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4"/>
  <sheetViews>
    <sheetView tabSelected="1" topLeftCell="A20" zoomScaleNormal="100" workbookViewId="0">
      <selection activeCell="H53" sqref="H53"/>
    </sheetView>
  </sheetViews>
  <sheetFormatPr defaultRowHeight="12.75" x14ac:dyDescent="0.2"/>
  <cols>
    <col min="11" max="11" width="24.28515625" customWidth="1"/>
    <col min="12" max="12" width="2.5703125" customWidth="1"/>
  </cols>
  <sheetData>
    <row r="1" spans="1:12" ht="15" x14ac:dyDescent="0.2">
      <c r="A1" s="4"/>
      <c r="B1" s="4"/>
      <c r="C1" s="4"/>
      <c r="D1" s="4"/>
      <c r="E1" s="4"/>
      <c r="F1" s="4"/>
      <c r="G1" s="4"/>
      <c r="H1" s="4"/>
      <c r="I1" s="4"/>
      <c r="J1" s="4"/>
      <c r="K1" s="4"/>
      <c r="L1" s="4"/>
    </row>
    <row r="2" spans="1:12" ht="15.75" x14ac:dyDescent="0.25">
      <c r="A2" s="125" t="s">
        <v>183</v>
      </c>
      <c r="B2" s="126"/>
      <c r="C2" s="127"/>
      <c r="D2" s="8"/>
      <c r="E2" s="6"/>
      <c r="F2" s="6"/>
      <c r="G2" s="6"/>
      <c r="H2" s="9"/>
      <c r="I2" s="9"/>
      <c r="J2" s="6"/>
      <c r="K2" s="28">
        <f>'BID FORM'!H125</f>
        <v>24600</v>
      </c>
    </row>
    <row r="3" spans="1:12" ht="15.75" x14ac:dyDescent="0.25">
      <c r="A3" s="125" t="s">
        <v>181</v>
      </c>
      <c r="B3" s="126"/>
      <c r="C3" s="127"/>
      <c r="D3" s="8"/>
      <c r="E3" s="6"/>
      <c r="F3" s="6"/>
      <c r="G3" s="6"/>
      <c r="H3" s="9"/>
      <c r="I3" s="9"/>
      <c r="J3" s="6"/>
      <c r="K3" s="165">
        <f>'BID FORM'!H126</f>
        <v>24600</v>
      </c>
    </row>
    <row r="4" spans="1:12" ht="15.75" x14ac:dyDescent="0.25">
      <c r="A4" s="125"/>
      <c r="B4" s="126"/>
      <c r="C4" s="127"/>
      <c r="D4" s="8"/>
      <c r="E4" s="6"/>
      <c r="F4" s="6"/>
      <c r="G4" s="6"/>
      <c r="H4" s="9"/>
      <c r="I4" s="9"/>
      <c r="J4" s="6"/>
      <c r="K4" s="29"/>
    </row>
    <row r="5" spans="1:12" ht="15.75" x14ac:dyDescent="0.25">
      <c r="A5" s="125"/>
      <c r="B5" s="126"/>
      <c r="C5" s="127"/>
      <c r="D5" s="8"/>
      <c r="E5" s="6"/>
      <c r="F5" s="6"/>
      <c r="G5" s="6"/>
      <c r="H5" s="9"/>
      <c r="I5" s="9"/>
      <c r="J5" s="6"/>
      <c r="K5" s="29"/>
    </row>
    <row r="6" spans="1:12" ht="15.75" x14ac:dyDescent="0.25">
      <c r="A6" s="125"/>
      <c r="B6" s="126"/>
      <c r="C6" s="127"/>
      <c r="D6" s="8"/>
      <c r="E6" s="6"/>
      <c r="F6" s="6"/>
      <c r="G6" s="6"/>
      <c r="H6" s="9"/>
      <c r="I6" s="9"/>
      <c r="J6" s="6"/>
      <c r="K6" s="29"/>
    </row>
    <row r="7" spans="1:12" ht="15.75" x14ac:dyDescent="0.25">
      <c r="A7" s="125"/>
      <c r="B7" s="126"/>
      <c r="C7" s="127"/>
      <c r="D7" s="8"/>
      <c r="E7" s="6"/>
      <c r="F7" s="6"/>
      <c r="G7" s="6"/>
      <c r="H7" s="9"/>
      <c r="I7" s="9"/>
      <c r="J7" s="6"/>
      <c r="K7" s="29"/>
    </row>
    <row r="8" spans="1:12" ht="16.5" thickBot="1" x14ac:dyDescent="0.3">
      <c r="A8" s="12"/>
      <c r="B8" s="13"/>
      <c r="C8" s="14"/>
      <c r="D8" s="15"/>
      <c r="E8" s="13"/>
      <c r="F8" s="13"/>
      <c r="G8" s="13"/>
      <c r="H8" s="16"/>
      <c r="I8" s="16"/>
      <c r="J8" s="13"/>
      <c r="K8" s="17"/>
      <c r="L8" s="15"/>
    </row>
    <row r="9" spans="1:12" ht="15.75" x14ac:dyDescent="0.25">
      <c r="A9" s="5"/>
      <c r="B9" s="6"/>
      <c r="C9" s="7"/>
      <c r="D9" s="8"/>
      <c r="E9" s="6"/>
      <c r="F9" s="6"/>
      <c r="G9" s="6"/>
      <c r="H9" s="9"/>
      <c r="I9" s="9"/>
      <c r="J9" s="6"/>
      <c r="K9" s="6"/>
      <c r="L9" s="8"/>
    </row>
    <row r="10" spans="1:12" s="107" customFormat="1" ht="14.25" x14ac:dyDescent="0.2">
      <c r="A10" s="107" t="s">
        <v>16</v>
      </c>
      <c r="E10" s="108"/>
      <c r="F10" s="108"/>
    </row>
    <row r="11" spans="1:12" s="107" customFormat="1" ht="14.25" x14ac:dyDescent="0.2">
      <c r="E11" s="108"/>
      <c r="F11" s="108"/>
    </row>
    <row r="12" spans="1:12" s="107" customFormat="1" ht="14.25" x14ac:dyDescent="0.2">
      <c r="A12" s="107" t="s">
        <v>59</v>
      </c>
      <c r="E12" s="108"/>
      <c r="F12" s="108"/>
      <c r="I12" s="107" t="s">
        <v>17</v>
      </c>
      <c r="J12" s="107" t="s">
        <v>18</v>
      </c>
      <c r="L12" s="109"/>
    </row>
    <row r="13" spans="1:12" s="107" customFormat="1" ht="14.25" x14ac:dyDescent="0.2">
      <c r="A13" s="110"/>
      <c r="B13" s="107" t="s">
        <v>36</v>
      </c>
      <c r="C13" s="111"/>
      <c r="D13" s="110"/>
      <c r="E13" s="108"/>
      <c r="F13" s="108"/>
      <c r="H13" s="108"/>
      <c r="J13" s="110"/>
      <c r="K13" s="107" t="s">
        <v>15</v>
      </c>
    </row>
    <row r="14" spans="1:12" ht="15.75" x14ac:dyDescent="0.25">
      <c r="A14" s="8"/>
      <c r="B14" s="6"/>
      <c r="C14" s="7"/>
      <c r="D14" s="8"/>
      <c r="E14" s="9"/>
      <c r="F14" s="9"/>
      <c r="G14" s="4"/>
      <c r="H14" s="10"/>
      <c r="I14" s="6"/>
      <c r="J14" s="6"/>
      <c r="K14" s="6"/>
      <c r="L14" s="4"/>
    </row>
    <row r="15" spans="1:12" s="4" customFormat="1" ht="75.75" customHeight="1" x14ac:dyDescent="0.2">
      <c r="A15" s="167" t="s">
        <v>64</v>
      </c>
      <c r="B15" s="167"/>
      <c r="C15" s="167"/>
      <c r="D15" s="167"/>
      <c r="E15" s="167"/>
      <c r="F15" s="167"/>
      <c r="G15" s="167"/>
      <c r="H15" s="167"/>
      <c r="I15" s="167"/>
      <c r="J15" s="167"/>
      <c r="K15" s="167"/>
    </row>
    <row r="16" spans="1:12" ht="15.75" x14ac:dyDescent="0.25">
      <c r="A16" s="6"/>
      <c r="B16" s="6"/>
      <c r="C16" s="6"/>
      <c r="D16" s="6"/>
      <c r="E16" s="9"/>
      <c r="F16" s="9"/>
      <c r="G16" s="6"/>
      <c r="H16" s="6"/>
      <c r="I16" s="6"/>
      <c r="J16" s="6"/>
      <c r="K16" s="4"/>
      <c r="L16" s="4"/>
    </row>
    <row r="17" spans="1:12" ht="15.75" x14ac:dyDescent="0.25">
      <c r="A17" s="6"/>
      <c r="B17" s="6"/>
      <c r="C17" s="6"/>
      <c r="D17" s="6"/>
      <c r="E17" s="9"/>
      <c r="F17" s="9"/>
      <c r="G17" s="6"/>
      <c r="H17" s="6"/>
      <c r="I17" s="6"/>
      <c r="J17" s="6"/>
      <c r="K17" s="4"/>
      <c r="L17" s="4"/>
    </row>
    <row r="18" spans="1:12" ht="15.75" x14ac:dyDescent="0.25">
      <c r="A18" s="6"/>
      <c r="B18" s="6"/>
      <c r="C18" s="6"/>
      <c r="D18" s="6"/>
      <c r="E18" s="9"/>
      <c r="F18" s="9"/>
      <c r="G18" s="6"/>
      <c r="H18" s="6"/>
      <c r="I18" s="6"/>
      <c r="J18" s="6"/>
      <c r="K18" s="4"/>
      <c r="L18" s="4"/>
    </row>
    <row r="19" spans="1:12" s="107" customFormat="1" ht="14.25" x14ac:dyDescent="0.2">
      <c r="A19" s="107" t="s">
        <v>60</v>
      </c>
      <c r="E19" s="108"/>
      <c r="F19" s="108"/>
    </row>
    <row r="20" spans="1:12" ht="15.75" x14ac:dyDescent="0.25">
      <c r="A20" s="6"/>
      <c r="B20" s="6"/>
      <c r="C20" s="6"/>
      <c r="D20" s="6"/>
      <c r="E20" s="9"/>
      <c r="F20" s="9"/>
      <c r="G20" s="6"/>
      <c r="H20" s="6"/>
      <c r="I20" s="6"/>
      <c r="J20" s="6"/>
      <c r="K20" s="4"/>
      <c r="L20" s="4"/>
    </row>
    <row r="21" spans="1:12" ht="15.75" x14ac:dyDescent="0.25">
      <c r="A21" s="6"/>
      <c r="B21" s="6"/>
      <c r="C21" s="6"/>
      <c r="D21" s="6"/>
      <c r="E21" s="9"/>
      <c r="F21" s="9"/>
      <c r="G21" s="6"/>
      <c r="H21" s="6"/>
      <c r="I21" s="6"/>
      <c r="J21" s="6"/>
      <c r="K21" s="4"/>
      <c r="L21" s="4"/>
    </row>
    <row r="22" spans="1:12" ht="15.75" x14ac:dyDescent="0.25">
      <c r="A22" s="168" t="s">
        <v>61</v>
      </c>
      <c r="B22" s="168"/>
      <c r="C22" s="168"/>
      <c r="D22" s="168"/>
      <c r="E22" s="168"/>
      <c r="F22" s="168"/>
      <c r="G22" s="168"/>
      <c r="H22" s="168"/>
      <c r="I22" s="112"/>
      <c r="J22" s="112"/>
      <c r="K22" s="112"/>
      <c r="L22" s="4"/>
    </row>
    <row r="23" spans="1:12" ht="15.75" x14ac:dyDescent="0.25">
      <c r="A23" s="9"/>
      <c r="B23" s="6"/>
      <c r="C23" s="6"/>
      <c r="D23" s="6"/>
      <c r="E23" s="9"/>
      <c r="F23" s="4"/>
      <c r="G23" s="6"/>
      <c r="H23" s="4"/>
      <c r="I23" s="9"/>
      <c r="J23" s="6"/>
      <c r="K23" s="4"/>
      <c r="L23" s="4"/>
    </row>
    <row r="24" spans="1:12" ht="15" x14ac:dyDescent="0.2">
      <c r="A24" s="4"/>
      <c r="B24" s="4"/>
      <c r="C24" s="4"/>
      <c r="D24" s="4"/>
      <c r="E24" s="4"/>
      <c r="F24" s="4"/>
      <c r="G24" s="4"/>
      <c r="H24" s="4"/>
      <c r="I24" s="4"/>
      <c r="J24" s="4"/>
      <c r="K24" s="4"/>
      <c r="L24" s="4"/>
    </row>
    <row r="25" spans="1:12" ht="15.75" x14ac:dyDescent="0.25">
      <c r="A25" s="9" t="s">
        <v>19</v>
      </c>
      <c r="B25" s="6"/>
      <c r="C25" s="6"/>
      <c r="D25" s="6"/>
      <c r="E25" s="9"/>
      <c r="F25" s="4"/>
      <c r="G25" s="6"/>
      <c r="H25" s="4"/>
      <c r="I25" s="9"/>
      <c r="J25" s="6"/>
      <c r="K25" s="4"/>
      <c r="L25" s="4"/>
    </row>
    <row r="26" spans="1:12" ht="15.75" x14ac:dyDescent="0.25">
      <c r="A26" s="168" t="s">
        <v>62</v>
      </c>
      <c r="B26" s="168"/>
      <c r="C26" s="168"/>
      <c r="D26" s="168"/>
      <c r="E26" s="168"/>
      <c r="F26" s="168"/>
      <c r="G26" s="168"/>
      <c r="H26" s="168"/>
      <c r="I26" s="9"/>
      <c r="J26" s="6"/>
      <c r="K26" s="4"/>
      <c r="L26" s="4"/>
    </row>
    <row r="27" spans="1:12" ht="15.75" x14ac:dyDescent="0.25">
      <c r="A27" s="9"/>
      <c r="B27" s="6"/>
      <c r="C27" s="6"/>
      <c r="D27" s="6"/>
      <c r="E27" s="9"/>
      <c r="F27" s="4"/>
      <c r="G27" s="6"/>
      <c r="H27" s="4"/>
      <c r="I27" s="9"/>
      <c r="J27" s="6"/>
      <c r="K27" s="4"/>
      <c r="L27" s="4"/>
    </row>
    <row r="28" spans="1:12" ht="15.75" x14ac:dyDescent="0.25">
      <c r="A28" s="9"/>
      <c r="B28" s="6"/>
      <c r="C28" s="6"/>
      <c r="D28" s="6"/>
      <c r="E28" s="9"/>
      <c r="F28" s="4"/>
      <c r="G28" s="6"/>
      <c r="H28" s="4"/>
      <c r="I28" s="9"/>
      <c r="J28" s="6"/>
      <c r="K28" s="4"/>
      <c r="L28" s="4"/>
    </row>
    <row r="29" spans="1:12" ht="15.75" x14ac:dyDescent="0.25">
      <c r="A29" s="9"/>
      <c r="B29" s="6"/>
      <c r="C29" s="6"/>
      <c r="D29" s="6"/>
      <c r="E29" s="9"/>
      <c r="F29" s="4"/>
      <c r="G29" s="6"/>
      <c r="H29" s="4"/>
      <c r="I29" s="9"/>
      <c r="J29" s="6"/>
      <c r="K29" s="4"/>
      <c r="L29" s="4"/>
    </row>
    <row r="30" spans="1:12" ht="15.75" x14ac:dyDescent="0.25">
      <c r="A30" s="9"/>
      <c r="B30" s="6"/>
      <c r="C30" s="6"/>
      <c r="D30" s="107" t="s">
        <v>29</v>
      </c>
      <c r="E30" s="9"/>
      <c r="F30" s="4"/>
      <c r="G30" s="6"/>
      <c r="H30" s="4"/>
      <c r="I30" s="9"/>
      <c r="J30" s="6"/>
      <c r="K30" s="4"/>
      <c r="L30" s="4"/>
    </row>
    <row r="31" spans="1:12" ht="15.75" x14ac:dyDescent="0.25">
      <c r="A31" s="9"/>
      <c r="B31" s="6"/>
      <c r="C31" s="6"/>
      <c r="D31" s="6"/>
      <c r="E31" s="9"/>
      <c r="F31" s="4"/>
      <c r="G31" s="6"/>
      <c r="H31" s="4"/>
      <c r="I31" s="9"/>
      <c r="J31" s="6"/>
      <c r="K31" s="4"/>
      <c r="L31" s="4"/>
    </row>
    <row r="32" spans="1:12" ht="15.75" x14ac:dyDescent="0.25">
      <c r="A32" s="4" t="s">
        <v>20</v>
      </c>
      <c r="B32" s="6"/>
      <c r="C32" s="6"/>
      <c r="D32" s="6"/>
      <c r="E32" s="9"/>
      <c r="F32" s="4"/>
      <c r="G32" s="6" t="s">
        <v>21</v>
      </c>
      <c r="I32" s="9"/>
      <c r="J32" s="6"/>
      <c r="K32" s="4"/>
      <c r="L32" s="4"/>
    </row>
    <row r="33" spans="1:12" ht="15.75" x14ac:dyDescent="0.25">
      <c r="A33" s="6" t="s">
        <v>22</v>
      </c>
      <c r="B33" s="6"/>
      <c r="C33" s="6"/>
      <c r="D33" s="6"/>
      <c r="E33" s="9"/>
      <c r="F33" s="4"/>
      <c r="G33" s="9" t="s">
        <v>49</v>
      </c>
      <c r="I33" s="9"/>
      <c r="J33" s="6"/>
      <c r="K33" s="4"/>
      <c r="L33" s="4"/>
    </row>
    <row r="34" spans="1:12" ht="15.75" x14ac:dyDescent="0.25">
      <c r="A34" s="113" t="s">
        <v>23</v>
      </c>
      <c r="B34" s="6"/>
      <c r="C34" s="6"/>
      <c r="D34" s="6"/>
      <c r="E34" s="9"/>
      <c r="F34" s="4"/>
      <c r="G34" s="11" t="s">
        <v>32</v>
      </c>
      <c r="I34" s="11"/>
      <c r="J34" s="11"/>
      <c r="K34" s="4"/>
      <c r="L34" s="4"/>
    </row>
    <row r="35" spans="1:12" ht="15.75" x14ac:dyDescent="0.25">
      <c r="A35" s="18" t="s">
        <v>31</v>
      </c>
      <c r="B35" s="19"/>
      <c r="C35" s="6"/>
      <c r="D35" s="6"/>
      <c r="E35" s="9"/>
      <c r="F35" s="4"/>
      <c r="G35" s="18" t="s">
        <v>31</v>
      </c>
      <c r="I35" s="18"/>
      <c r="J35" s="4"/>
      <c r="K35" s="4"/>
      <c r="L35" s="4"/>
    </row>
    <row r="36" spans="1:12" ht="15.75" x14ac:dyDescent="0.25">
      <c r="A36" s="9"/>
      <c r="B36" s="6"/>
      <c r="C36" s="6"/>
      <c r="D36" s="6"/>
      <c r="E36" s="9"/>
      <c r="F36" s="4"/>
      <c r="G36" s="6"/>
      <c r="H36" s="4"/>
      <c r="I36" s="6" t="s">
        <v>25</v>
      </c>
      <c r="J36" s="11" t="s">
        <v>26</v>
      </c>
      <c r="K36" s="4"/>
    </row>
    <row r="37" spans="1:12" ht="15.75" x14ac:dyDescent="0.25">
      <c r="A37" s="6"/>
      <c r="B37" s="6"/>
      <c r="C37" s="6"/>
      <c r="D37" s="6"/>
      <c r="E37" s="9"/>
      <c r="F37" s="4"/>
      <c r="G37" s="6"/>
      <c r="H37" s="4"/>
      <c r="I37" s="9"/>
      <c r="J37" s="6"/>
      <c r="K37" s="4"/>
      <c r="L37" s="4"/>
    </row>
    <row r="38" spans="1:12" s="107" customFormat="1" ht="14.25" x14ac:dyDescent="0.2">
      <c r="E38" s="108"/>
      <c r="G38" s="107" t="s">
        <v>50</v>
      </c>
    </row>
    <row r="39" spans="1:12" s="107" customFormat="1" ht="14.25" x14ac:dyDescent="0.2">
      <c r="E39" s="108"/>
      <c r="G39" s="108" t="s">
        <v>49</v>
      </c>
    </row>
    <row r="40" spans="1:12" s="107" customFormat="1" ht="14.25" x14ac:dyDescent="0.2">
      <c r="A40" s="107" t="s">
        <v>24</v>
      </c>
      <c r="E40" s="108"/>
      <c r="G40" s="108" t="s">
        <v>49</v>
      </c>
    </row>
    <row r="41" spans="1:12" s="107" customFormat="1" ht="14.25" x14ac:dyDescent="0.2">
      <c r="E41" s="108"/>
      <c r="G41" s="108" t="s">
        <v>49</v>
      </c>
    </row>
    <row r="42" spans="1:12" s="107" customFormat="1" ht="14.25" x14ac:dyDescent="0.2">
      <c r="G42" s="108" t="s">
        <v>49</v>
      </c>
    </row>
    <row r="43" spans="1:12" s="107" customFormat="1" ht="14.25" x14ac:dyDescent="0.2"/>
    <row r="44" spans="1:12" s="107" customFormat="1" ht="14.25" x14ac:dyDescent="0.2">
      <c r="A44" s="107" t="s">
        <v>27</v>
      </c>
      <c r="E44" s="108"/>
      <c r="G44" s="108" t="s">
        <v>51</v>
      </c>
    </row>
    <row r="45" spans="1:12" s="107" customFormat="1" ht="14.25" x14ac:dyDescent="0.2">
      <c r="E45" s="108"/>
      <c r="F45" s="108"/>
    </row>
    <row r="46" spans="1:12" s="107" customFormat="1" ht="14.25" x14ac:dyDescent="0.2">
      <c r="A46" s="107" t="s">
        <v>30</v>
      </c>
      <c r="E46" s="108"/>
      <c r="F46" s="108"/>
    </row>
    <row r="47" spans="1:12" ht="15.75" x14ac:dyDescent="0.25">
      <c r="A47" s="6"/>
      <c r="B47" s="6"/>
      <c r="C47" s="6"/>
      <c r="D47" s="6"/>
      <c r="E47" s="9"/>
      <c r="F47" s="9"/>
      <c r="G47" s="6"/>
      <c r="H47" s="6"/>
      <c r="I47" s="6"/>
      <c r="J47" s="6"/>
      <c r="K47" s="4"/>
      <c r="L47" s="4"/>
    </row>
    <row r="48" spans="1:12" ht="15.75" x14ac:dyDescent="0.25">
      <c r="A48" s="6" t="s">
        <v>52</v>
      </c>
      <c r="B48" s="6"/>
      <c r="C48" s="6"/>
      <c r="D48" s="6"/>
      <c r="E48" s="9"/>
      <c r="F48" s="9"/>
      <c r="G48" s="6"/>
      <c r="H48" s="6"/>
      <c r="I48" s="6"/>
      <c r="J48" s="6"/>
      <c r="K48" s="4"/>
      <c r="L48" s="4"/>
    </row>
    <row r="49" spans="1:12" ht="15.75" x14ac:dyDescent="0.25">
      <c r="A49" s="6" t="s">
        <v>52</v>
      </c>
      <c r="B49" s="6"/>
      <c r="C49" s="6"/>
      <c r="D49" s="6"/>
      <c r="E49" s="9"/>
      <c r="F49" s="9"/>
      <c r="G49" s="6"/>
      <c r="H49" s="6"/>
      <c r="I49" s="6"/>
      <c r="J49" s="6"/>
      <c r="K49" s="4"/>
      <c r="L49" s="4"/>
    </row>
    <row r="50" spans="1:12" ht="15.75" x14ac:dyDescent="0.25">
      <c r="A50" s="6" t="s">
        <v>52</v>
      </c>
      <c r="B50" s="6"/>
      <c r="C50" s="6"/>
      <c r="D50" s="6"/>
      <c r="E50" s="9"/>
      <c r="F50" s="9"/>
      <c r="G50" s="6"/>
      <c r="H50" s="6"/>
      <c r="I50" s="6"/>
      <c r="J50" s="6"/>
      <c r="K50" s="4"/>
      <c r="L50" s="4"/>
    </row>
    <row r="51" spans="1:12" ht="15.75" x14ac:dyDescent="0.25">
      <c r="A51" s="6"/>
      <c r="B51" s="6"/>
      <c r="C51" s="6"/>
      <c r="D51" s="6"/>
      <c r="E51" s="9"/>
      <c r="F51" s="9"/>
      <c r="G51" s="6"/>
      <c r="H51" s="6"/>
      <c r="I51" s="6"/>
      <c r="J51" s="6"/>
      <c r="K51" s="4"/>
      <c r="L51" s="4"/>
    </row>
    <row r="52" spans="1:12" ht="15.75" x14ac:dyDescent="0.25">
      <c r="A52" s="6"/>
      <c r="B52" s="6"/>
      <c r="C52" s="6"/>
      <c r="D52" s="6"/>
      <c r="E52" s="9"/>
      <c r="F52" s="9"/>
      <c r="G52" s="6"/>
      <c r="H52" s="6"/>
      <c r="I52" s="6"/>
      <c r="J52" s="6"/>
      <c r="K52" s="4"/>
      <c r="L52" s="4"/>
    </row>
    <row r="53" spans="1:12" ht="15.75" x14ac:dyDescent="0.25">
      <c r="A53" s="6"/>
      <c r="B53" s="6"/>
      <c r="C53" s="6"/>
      <c r="D53" s="6"/>
      <c r="E53" s="9"/>
      <c r="F53" s="9"/>
      <c r="G53" s="6"/>
      <c r="H53" s="6"/>
      <c r="I53" s="6"/>
      <c r="J53" s="6"/>
    </row>
    <row r="54" spans="1:12" ht="15.75" x14ac:dyDescent="0.25">
      <c r="A54" s="6"/>
      <c r="B54" s="6"/>
      <c r="C54" s="6"/>
      <c r="D54" s="6"/>
      <c r="E54" s="9"/>
      <c r="F54" s="9"/>
      <c r="G54" s="6"/>
      <c r="H54" s="6"/>
      <c r="I54" s="6"/>
      <c r="J54" s="6"/>
    </row>
  </sheetData>
  <mergeCells count="3">
    <mergeCell ref="A15:K15"/>
    <mergeCell ref="A22:H22"/>
    <mergeCell ref="A26:H26"/>
  </mergeCells>
  <phoneticPr fontId="0" type="noConversion"/>
  <pageMargins left="0.75" right="0.75" top="1" bottom="1" header="0.5" footer="0.5"/>
  <pageSetup scale="75" orientation="portrait" r:id="rId1"/>
  <headerFooter alignWithMargins="0">
    <oddFooter>&amp;CPage - &amp;P+5.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45C8D-8558-419C-BE6C-F8E6A826B6B6}">
  <dimension ref="A1:K159"/>
  <sheetViews>
    <sheetView showZeros="0" topLeftCell="A95" zoomScale="115" zoomScaleNormal="115" workbookViewId="0">
      <selection activeCell="D131" sqref="D131"/>
    </sheetView>
  </sheetViews>
  <sheetFormatPr defaultColWidth="9.140625" defaultRowHeight="12" x14ac:dyDescent="0.2"/>
  <cols>
    <col min="1" max="2" width="7.85546875" style="41" customWidth="1"/>
    <col min="3" max="3" width="9.85546875" style="53" bestFit="1" customWidth="1"/>
    <col min="4" max="4" width="66.7109375" style="18" bestFit="1" customWidth="1"/>
    <col min="5" max="5" width="6.85546875" style="26" bestFit="1" customWidth="1"/>
    <col min="6" max="6" width="7" style="63" customWidth="1"/>
    <col min="7" max="7" width="12.5703125" style="72" customWidth="1"/>
    <col min="8" max="8" width="16.5703125" style="96" customWidth="1"/>
    <col min="9" max="9" width="44.140625" style="93" hidden="1" customWidth="1"/>
    <col min="10" max="16384" width="9.140625" style="18"/>
  </cols>
  <sheetData>
    <row r="1" spans="1:11" s="11" customFormat="1" ht="12.75" x14ac:dyDescent="0.2">
      <c r="A1" s="83"/>
      <c r="B1" s="83"/>
      <c r="C1" s="52"/>
      <c r="D1" s="1" t="s">
        <v>6</v>
      </c>
      <c r="E1" s="1"/>
      <c r="F1" s="62"/>
      <c r="G1" s="70"/>
      <c r="H1" s="95"/>
      <c r="I1" s="87" t="s">
        <v>56</v>
      </c>
      <c r="J1" s="1"/>
    </row>
    <row r="2" spans="1:11" s="11" customFormat="1" ht="12.75" x14ac:dyDescent="0.2">
      <c r="A2" s="33"/>
      <c r="B2" s="33"/>
      <c r="C2" s="33"/>
      <c r="D2" s="33" t="s">
        <v>65</v>
      </c>
      <c r="E2" s="33"/>
      <c r="F2" s="33"/>
      <c r="G2" s="33"/>
      <c r="H2" s="95"/>
      <c r="I2" s="86"/>
      <c r="J2" s="1"/>
    </row>
    <row r="3" spans="1:11" s="11" customFormat="1" ht="12.75" x14ac:dyDescent="0.2">
      <c r="A3" s="33"/>
      <c r="B3" s="33"/>
      <c r="C3" s="33"/>
      <c r="D3" s="33" t="s">
        <v>66</v>
      </c>
      <c r="E3" s="33"/>
      <c r="F3" s="33"/>
      <c r="G3" s="33"/>
      <c r="H3" s="95"/>
      <c r="I3" s="92" t="s">
        <v>46</v>
      </c>
      <c r="J3" s="1"/>
    </row>
    <row r="4" spans="1:11" x14ac:dyDescent="0.2">
      <c r="I4" s="93" t="s">
        <v>54</v>
      </c>
    </row>
    <row r="5" spans="1:11" ht="12.75" thickBot="1" x14ac:dyDescent="0.25">
      <c r="G5" s="71"/>
      <c r="I5" s="93" t="s">
        <v>57</v>
      </c>
      <c r="K5" s="36"/>
    </row>
    <row r="6" spans="1:11" s="36" customFormat="1" ht="27" customHeight="1" thickBot="1" x14ac:dyDescent="0.25">
      <c r="A6" s="40" t="s">
        <v>0</v>
      </c>
      <c r="B6" s="40" t="s">
        <v>67</v>
      </c>
      <c r="C6" s="54" t="s">
        <v>1</v>
      </c>
      <c r="D6" s="40" t="s">
        <v>2</v>
      </c>
      <c r="E6" s="40" t="s">
        <v>3</v>
      </c>
      <c r="F6" s="64" t="s">
        <v>4</v>
      </c>
      <c r="G6" s="73" t="s">
        <v>47</v>
      </c>
      <c r="H6" s="97" t="s">
        <v>5</v>
      </c>
      <c r="I6" s="94"/>
    </row>
    <row r="7" spans="1:11" ht="6" customHeight="1" x14ac:dyDescent="0.2">
      <c r="A7" s="42"/>
      <c r="B7" s="42"/>
      <c r="C7" s="55"/>
      <c r="D7" s="38"/>
      <c r="E7" s="39"/>
      <c r="F7" s="65"/>
      <c r="G7" s="74"/>
      <c r="H7" s="98"/>
    </row>
    <row r="8" spans="1:11" ht="5.25" customHeight="1" thickBot="1" x14ac:dyDescent="0.25">
      <c r="A8" s="43"/>
      <c r="B8" s="43"/>
      <c r="C8" s="56"/>
      <c r="D8" s="25"/>
      <c r="E8" s="24"/>
      <c r="F8" s="66"/>
      <c r="G8" s="75"/>
      <c r="H8" s="99"/>
    </row>
    <row r="9" spans="1:11" ht="12.75" customHeight="1" thickBot="1" x14ac:dyDescent="0.25">
      <c r="A9" s="44"/>
      <c r="B9" s="128"/>
      <c r="C9" s="57"/>
      <c r="D9" s="21" t="s">
        <v>48</v>
      </c>
      <c r="E9" s="23"/>
      <c r="F9" s="67"/>
      <c r="G9" s="77"/>
      <c r="H9" s="100"/>
    </row>
    <row r="10" spans="1:11" ht="12.75" customHeight="1" x14ac:dyDescent="0.2">
      <c r="A10" s="45">
        <v>1</v>
      </c>
      <c r="B10" s="45"/>
      <c r="C10" s="115" t="s">
        <v>93</v>
      </c>
      <c r="D10" s="30" t="s">
        <v>68</v>
      </c>
      <c r="E10" s="31" t="s">
        <v>108</v>
      </c>
      <c r="F10" s="68">
        <v>1</v>
      </c>
      <c r="G10" s="78"/>
      <c r="H10" s="101">
        <f>SUM(F10*G10)</f>
        <v>0</v>
      </c>
    </row>
    <row r="11" spans="1:11" ht="12.75" customHeight="1" x14ac:dyDescent="0.2">
      <c r="A11" s="45">
        <v>2</v>
      </c>
      <c r="B11" s="45"/>
      <c r="C11" s="115" t="s">
        <v>94</v>
      </c>
      <c r="D11" s="30" t="s">
        <v>69</v>
      </c>
      <c r="E11" s="124" t="s">
        <v>109</v>
      </c>
      <c r="F11" s="68">
        <v>3960</v>
      </c>
      <c r="G11" s="78"/>
      <c r="H11" s="101">
        <f t="shared" ref="H11:H34" si="0">SUM(F11*G11)</f>
        <v>0</v>
      </c>
      <c r="I11" s="123"/>
    </row>
    <row r="12" spans="1:11" ht="12.75" customHeight="1" x14ac:dyDescent="0.2">
      <c r="A12" s="45">
        <v>3</v>
      </c>
      <c r="B12" s="45"/>
      <c r="C12" s="115" t="s">
        <v>95</v>
      </c>
      <c r="D12" s="30" t="s">
        <v>70</v>
      </c>
      <c r="E12" s="31" t="s">
        <v>110</v>
      </c>
      <c r="F12" s="68">
        <v>5640</v>
      </c>
      <c r="G12" s="78"/>
      <c r="H12" s="101">
        <f t="shared" si="0"/>
        <v>0</v>
      </c>
      <c r="I12" s="123"/>
    </row>
    <row r="13" spans="1:11" ht="12.75" customHeight="1" x14ac:dyDescent="0.2">
      <c r="A13" s="45">
        <v>4</v>
      </c>
      <c r="B13" s="45"/>
      <c r="C13" s="115" t="s">
        <v>96</v>
      </c>
      <c r="D13" s="30" t="s">
        <v>71</v>
      </c>
      <c r="E13" s="31" t="s">
        <v>108</v>
      </c>
      <c r="F13" s="68">
        <v>1</v>
      </c>
      <c r="G13" s="78"/>
      <c r="H13" s="101">
        <f t="shared" si="0"/>
        <v>0</v>
      </c>
    </row>
    <row r="14" spans="1:11" ht="12.75" customHeight="1" x14ac:dyDescent="0.2">
      <c r="A14" s="45">
        <v>5</v>
      </c>
      <c r="B14" s="45"/>
      <c r="C14" s="115" t="s">
        <v>97</v>
      </c>
      <c r="D14" s="30" t="s">
        <v>72</v>
      </c>
      <c r="E14" s="31" t="s">
        <v>108</v>
      </c>
      <c r="F14" s="68">
        <v>31</v>
      </c>
      <c r="G14" s="78"/>
      <c r="H14" s="101">
        <f t="shared" si="0"/>
        <v>0</v>
      </c>
    </row>
    <row r="15" spans="1:11" ht="12.75" customHeight="1" x14ac:dyDescent="0.2">
      <c r="A15" s="45">
        <v>6</v>
      </c>
      <c r="B15" s="45"/>
      <c r="C15" s="115" t="s">
        <v>98</v>
      </c>
      <c r="D15" s="30" t="s">
        <v>73</v>
      </c>
      <c r="E15" s="31" t="s">
        <v>108</v>
      </c>
      <c r="F15" s="68">
        <v>1</v>
      </c>
      <c r="G15" s="78"/>
      <c r="H15" s="101">
        <f t="shared" si="0"/>
        <v>0</v>
      </c>
    </row>
    <row r="16" spans="1:11" ht="12.75" customHeight="1" x14ac:dyDescent="0.2">
      <c r="A16" s="45">
        <v>7</v>
      </c>
      <c r="B16" s="45"/>
      <c r="C16" s="115" t="s">
        <v>98</v>
      </c>
      <c r="D16" s="30" t="s">
        <v>74</v>
      </c>
      <c r="E16" s="31" t="s">
        <v>108</v>
      </c>
      <c r="F16" s="68">
        <v>10</v>
      </c>
      <c r="G16" s="78"/>
      <c r="H16" s="101">
        <f t="shared" si="0"/>
        <v>0</v>
      </c>
    </row>
    <row r="17" spans="1:9" ht="12.75" customHeight="1" x14ac:dyDescent="0.2">
      <c r="A17" s="45">
        <v>8</v>
      </c>
      <c r="B17" s="45"/>
      <c r="C17" s="115" t="s">
        <v>99</v>
      </c>
      <c r="D17" s="30" t="s">
        <v>75</v>
      </c>
      <c r="E17" s="31" t="s">
        <v>108</v>
      </c>
      <c r="F17" s="68">
        <v>31</v>
      </c>
      <c r="G17" s="78"/>
      <c r="H17" s="101">
        <f t="shared" si="0"/>
        <v>0</v>
      </c>
    </row>
    <row r="18" spans="1:9" ht="12.75" customHeight="1" x14ac:dyDescent="0.2">
      <c r="A18" s="45">
        <v>9</v>
      </c>
      <c r="B18" s="45"/>
      <c r="C18" s="115" t="s">
        <v>100</v>
      </c>
      <c r="D18" s="30" t="s">
        <v>76</v>
      </c>
      <c r="E18" s="31" t="s">
        <v>109</v>
      </c>
      <c r="F18" s="68">
        <v>7470</v>
      </c>
      <c r="G18" s="78"/>
      <c r="H18" s="101">
        <f t="shared" si="0"/>
        <v>0</v>
      </c>
    </row>
    <row r="19" spans="1:9" ht="12.75" customHeight="1" x14ac:dyDescent="0.2">
      <c r="A19" s="45">
        <v>10</v>
      </c>
      <c r="B19" s="45"/>
      <c r="C19" s="115" t="s">
        <v>101</v>
      </c>
      <c r="D19" s="30" t="s">
        <v>77</v>
      </c>
      <c r="E19" s="31" t="s">
        <v>111</v>
      </c>
      <c r="F19" s="68">
        <v>9880</v>
      </c>
      <c r="G19" s="78"/>
      <c r="H19" s="101">
        <f t="shared" si="0"/>
        <v>0</v>
      </c>
    </row>
    <row r="20" spans="1:9" ht="12.75" customHeight="1" x14ac:dyDescent="0.2">
      <c r="A20" s="45">
        <v>11</v>
      </c>
      <c r="B20" s="45"/>
      <c r="C20" s="115" t="s">
        <v>102</v>
      </c>
      <c r="D20" s="30" t="s">
        <v>78</v>
      </c>
      <c r="E20" s="31" t="s">
        <v>109</v>
      </c>
      <c r="F20" s="68">
        <v>1040</v>
      </c>
      <c r="G20" s="78"/>
      <c r="H20" s="101">
        <f t="shared" si="0"/>
        <v>0</v>
      </c>
    </row>
    <row r="21" spans="1:9" ht="12.75" customHeight="1" x14ac:dyDescent="0.2">
      <c r="A21" s="45">
        <v>12</v>
      </c>
      <c r="B21" s="45"/>
      <c r="C21" s="115" t="s">
        <v>102</v>
      </c>
      <c r="D21" s="30" t="s">
        <v>79</v>
      </c>
      <c r="E21" s="31" t="s">
        <v>109</v>
      </c>
      <c r="F21" s="68">
        <v>80</v>
      </c>
      <c r="G21" s="78"/>
      <c r="H21" s="101">
        <f t="shared" si="0"/>
        <v>0</v>
      </c>
    </row>
    <row r="22" spans="1:9" ht="12.75" customHeight="1" x14ac:dyDescent="0.2">
      <c r="A22" s="45">
        <v>13</v>
      </c>
      <c r="B22" s="45"/>
      <c r="C22" s="115" t="s">
        <v>102</v>
      </c>
      <c r="D22" s="30" t="s">
        <v>80</v>
      </c>
      <c r="E22" s="31" t="s">
        <v>111</v>
      </c>
      <c r="F22" s="68">
        <v>4640</v>
      </c>
      <c r="G22" s="78"/>
      <c r="H22" s="101">
        <f t="shared" si="0"/>
        <v>0</v>
      </c>
    </row>
    <row r="23" spans="1:9" ht="12.75" customHeight="1" x14ac:dyDescent="0.2">
      <c r="A23" s="45">
        <v>14</v>
      </c>
      <c r="B23" s="45"/>
      <c r="C23" s="115" t="s">
        <v>103</v>
      </c>
      <c r="D23" s="30" t="s">
        <v>81</v>
      </c>
      <c r="E23" s="31" t="s">
        <v>111</v>
      </c>
      <c r="F23" s="68">
        <v>8988</v>
      </c>
      <c r="G23" s="78"/>
      <c r="H23" s="101">
        <f t="shared" si="0"/>
        <v>0</v>
      </c>
    </row>
    <row r="24" spans="1:9" ht="12.75" customHeight="1" x14ac:dyDescent="0.2">
      <c r="A24" s="45">
        <v>15</v>
      </c>
      <c r="B24" s="45"/>
      <c r="C24" s="115" t="s">
        <v>104</v>
      </c>
      <c r="D24" s="30" t="s">
        <v>82</v>
      </c>
      <c r="E24" s="31" t="s">
        <v>108</v>
      </c>
      <c r="F24" s="68">
        <v>1</v>
      </c>
      <c r="G24" s="78"/>
      <c r="H24" s="101">
        <f t="shared" si="0"/>
        <v>0</v>
      </c>
    </row>
    <row r="25" spans="1:9" ht="12.75" customHeight="1" x14ac:dyDescent="0.2">
      <c r="A25" s="45">
        <v>16</v>
      </c>
      <c r="B25" s="45"/>
      <c r="C25" s="115" t="s">
        <v>105</v>
      </c>
      <c r="D25" s="30" t="s">
        <v>83</v>
      </c>
      <c r="E25" s="31" t="s">
        <v>112</v>
      </c>
      <c r="F25" s="68">
        <v>1</v>
      </c>
      <c r="G25" s="78"/>
      <c r="H25" s="101">
        <f t="shared" si="0"/>
        <v>0</v>
      </c>
    </row>
    <row r="26" spans="1:9" ht="12.75" customHeight="1" x14ac:dyDescent="0.2">
      <c r="A26" s="45">
        <v>17</v>
      </c>
      <c r="B26" s="45"/>
      <c r="C26" s="115" t="s">
        <v>106</v>
      </c>
      <c r="D26" s="30" t="s">
        <v>84</v>
      </c>
      <c r="E26" s="31" t="s">
        <v>113</v>
      </c>
      <c r="F26" s="68">
        <v>140</v>
      </c>
      <c r="G26" s="78"/>
      <c r="H26" s="101">
        <f t="shared" si="0"/>
        <v>0</v>
      </c>
    </row>
    <row r="27" spans="1:9" ht="12.75" customHeight="1" x14ac:dyDescent="0.2">
      <c r="A27" s="45">
        <v>18</v>
      </c>
      <c r="B27" s="45"/>
      <c r="C27" s="115" t="s">
        <v>106</v>
      </c>
      <c r="D27" s="30" t="s">
        <v>85</v>
      </c>
      <c r="E27" s="31" t="s">
        <v>111</v>
      </c>
      <c r="F27" s="68">
        <v>16</v>
      </c>
      <c r="G27" s="78"/>
      <c r="H27" s="101">
        <f t="shared" si="0"/>
        <v>0</v>
      </c>
    </row>
    <row r="28" spans="1:9" ht="12.75" customHeight="1" x14ac:dyDescent="0.2">
      <c r="A28" s="45">
        <v>19</v>
      </c>
      <c r="B28" s="45"/>
      <c r="C28" s="115" t="s">
        <v>106</v>
      </c>
      <c r="D28" s="30" t="s">
        <v>86</v>
      </c>
      <c r="E28" s="31" t="s">
        <v>111</v>
      </c>
      <c r="F28" s="68">
        <v>136.5</v>
      </c>
      <c r="G28" s="78"/>
      <c r="H28" s="101">
        <f t="shared" si="0"/>
        <v>0</v>
      </c>
    </row>
    <row r="29" spans="1:9" ht="12.75" customHeight="1" x14ac:dyDescent="0.2">
      <c r="A29" s="45">
        <v>20</v>
      </c>
      <c r="B29" s="45"/>
      <c r="C29" s="115" t="s">
        <v>106</v>
      </c>
      <c r="D29" s="30" t="s">
        <v>87</v>
      </c>
      <c r="E29" s="31" t="s">
        <v>111</v>
      </c>
      <c r="F29" s="68">
        <v>39</v>
      </c>
      <c r="G29" s="78"/>
      <c r="H29" s="101">
        <f t="shared" si="0"/>
        <v>0</v>
      </c>
    </row>
    <row r="30" spans="1:9" ht="12.75" customHeight="1" x14ac:dyDescent="0.2">
      <c r="A30" s="45">
        <v>21</v>
      </c>
      <c r="B30" s="45"/>
      <c r="C30" s="115" t="s">
        <v>107</v>
      </c>
      <c r="D30" s="30" t="s">
        <v>88</v>
      </c>
      <c r="E30" s="31" t="s">
        <v>114</v>
      </c>
      <c r="F30" s="68">
        <v>12300</v>
      </c>
      <c r="G30" s="78"/>
      <c r="H30" s="101">
        <f t="shared" si="0"/>
        <v>0</v>
      </c>
      <c r="I30" s="93" t="s">
        <v>53</v>
      </c>
    </row>
    <row r="31" spans="1:9" ht="12.75" customHeight="1" x14ac:dyDescent="0.2">
      <c r="A31" s="45">
        <v>22</v>
      </c>
      <c r="B31" s="45"/>
      <c r="C31" s="115" t="s">
        <v>107</v>
      </c>
      <c r="D31" s="30" t="s">
        <v>89</v>
      </c>
      <c r="E31" s="31" t="s">
        <v>111</v>
      </c>
      <c r="F31" s="68">
        <v>408</v>
      </c>
      <c r="G31" s="78"/>
      <c r="H31" s="101">
        <f t="shared" si="0"/>
        <v>0</v>
      </c>
      <c r="I31" s="123"/>
    </row>
    <row r="32" spans="1:9" ht="12.75" customHeight="1" x14ac:dyDescent="0.2">
      <c r="A32" s="45">
        <v>23</v>
      </c>
      <c r="B32" s="45">
        <v>220</v>
      </c>
      <c r="C32" s="115" t="s">
        <v>107</v>
      </c>
      <c r="D32" s="30" t="s">
        <v>90</v>
      </c>
      <c r="E32" s="31" t="s">
        <v>112</v>
      </c>
      <c r="F32" s="68">
        <v>1</v>
      </c>
      <c r="G32" s="78"/>
      <c r="H32" s="101">
        <f t="shared" si="0"/>
        <v>0</v>
      </c>
    </row>
    <row r="33" spans="1:9" ht="12.75" customHeight="1" x14ac:dyDescent="0.2">
      <c r="A33" s="45">
        <v>24</v>
      </c>
      <c r="B33" s="45">
        <v>642</v>
      </c>
      <c r="C33" s="115" t="s">
        <v>107</v>
      </c>
      <c r="D33" s="30" t="s">
        <v>91</v>
      </c>
      <c r="E33" s="31" t="s">
        <v>108</v>
      </c>
      <c r="F33" s="68">
        <v>1</v>
      </c>
      <c r="G33" s="78"/>
      <c r="H33" s="101">
        <f t="shared" si="0"/>
        <v>0</v>
      </c>
    </row>
    <row r="34" spans="1:9" ht="12.75" thickBot="1" x14ac:dyDescent="0.25">
      <c r="A34" s="45">
        <v>25</v>
      </c>
      <c r="B34" s="45"/>
      <c r="C34" s="114" t="s">
        <v>107</v>
      </c>
      <c r="D34" s="22" t="s">
        <v>92</v>
      </c>
      <c r="E34" s="27" t="s">
        <v>111</v>
      </c>
      <c r="F34" s="69">
        <v>100</v>
      </c>
      <c r="G34" s="79"/>
      <c r="H34" s="101">
        <f t="shared" si="0"/>
        <v>0</v>
      </c>
    </row>
    <row r="35" spans="1:9" ht="12.75" thickBot="1" x14ac:dyDescent="0.25">
      <c r="A35" s="47"/>
      <c r="B35" s="47"/>
      <c r="C35" s="59"/>
      <c r="D35" s="37" t="s">
        <v>33</v>
      </c>
      <c r="E35" s="39"/>
      <c r="F35" s="65"/>
      <c r="G35" s="74"/>
      <c r="H35" s="103">
        <f>SUM(H10:H34)</f>
        <v>0</v>
      </c>
    </row>
    <row r="36" spans="1:9" x14ac:dyDescent="0.2">
      <c r="A36" s="48"/>
      <c r="B36" s="48"/>
      <c r="C36" s="60"/>
      <c r="D36" s="25"/>
      <c r="E36" s="24"/>
      <c r="F36" s="66"/>
      <c r="G36" s="75"/>
      <c r="H36" s="99"/>
    </row>
    <row r="37" spans="1:9" ht="12.75" thickBot="1" x14ac:dyDescent="0.25">
      <c r="A37" s="48"/>
      <c r="B37" s="48"/>
      <c r="C37" s="60"/>
      <c r="D37" s="25"/>
      <c r="E37" s="24"/>
      <c r="F37" s="66"/>
      <c r="G37" s="80"/>
      <c r="H37" s="104"/>
    </row>
    <row r="38" spans="1:9" ht="12.75" thickBot="1" x14ac:dyDescent="0.25">
      <c r="A38" s="49"/>
      <c r="B38" s="129"/>
      <c r="C38" s="61"/>
      <c r="D38" s="21" t="s">
        <v>163</v>
      </c>
      <c r="E38" s="23"/>
      <c r="F38" s="67"/>
      <c r="G38" s="77"/>
      <c r="H38" s="100"/>
      <c r="I38" s="93" t="s">
        <v>63</v>
      </c>
    </row>
    <row r="39" spans="1:9" x14ac:dyDescent="0.2">
      <c r="A39" s="142">
        <v>26</v>
      </c>
      <c r="B39" s="138"/>
      <c r="C39" s="139" t="s">
        <v>115</v>
      </c>
      <c r="D39" s="148" t="s">
        <v>119</v>
      </c>
      <c r="E39" s="140" t="s">
        <v>111</v>
      </c>
      <c r="F39" s="141">
        <v>1958</v>
      </c>
      <c r="G39" s="78"/>
      <c r="H39" s="143">
        <f>SUM(F39*G39)</f>
        <v>0</v>
      </c>
    </row>
    <row r="40" spans="1:9" x14ac:dyDescent="0.2">
      <c r="A40" s="144">
        <v>27</v>
      </c>
      <c r="B40" s="133"/>
      <c r="C40" s="134" t="s">
        <v>116</v>
      </c>
      <c r="D40" s="149" t="s">
        <v>120</v>
      </c>
      <c r="E40" s="135" t="s">
        <v>111</v>
      </c>
      <c r="F40" s="136">
        <v>5625</v>
      </c>
      <c r="G40" s="79"/>
      <c r="H40" s="143">
        <f t="shared" ref="H40:H61" si="1">SUM(F40*G40)</f>
        <v>0</v>
      </c>
    </row>
    <row r="41" spans="1:9" x14ac:dyDescent="0.2">
      <c r="A41" s="142">
        <v>28</v>
      </c>
      <c r="B41" s="133"/>
      <c r="C41" s="134" t="s">
        <v>116</v>
      </c>
      <c r="D41" s="149" t="s">
        <v>121</v>
      </c>
      <c r="E41" s="135" t="s">
        <v>111</v>
      </c>
      <c r="F41" s="136">
        <v>2462</v>
      </c>
      <c r="G41" s="79"/>
      <c r="H41" s="143">
        <f t="shared" si="1"/>
        <v>0</v>
      </c>
    </row>
    <row r="42" spans="1:9" x14ac:dyDescent="0.2">
      <c r="A42" s="144">
        <v>29</v>
      </c>
      <c r="B42" s="133"/>
      <c r="C42" s="134" t="s">
        <v>117</v>
      </c>
      <c r="D42" s="149" t="s">
        <v>122</v>
      </c>
      <c r="E42" s="135" t="s">
        <v>108</v>
      </c>
      <c r="F42" s="136">
        <v>7</v>
      </c>
      <c r="G42" s="79"/>
      <c r="H42" s="143">
        <f t="shared" si="1"/>
        <v>0</v>
      </c>
    </row>
    <row r="43" spans="1:9" x14ac:dyDescent="0.2">
      <c r="A43" s="142">
        <v>30</v>
      </c>
      <c r="B43" s="133"/>
      <c r="C43" s="134" t="s">
        <v>117</v>
      </c>
      <c r="D43" s="149" t="s">
        <v>123</v>
      </c>
      <c r="E43" s="135" t="s">
        <v>108</v>
      </c>
      <c r="F43" s="136">
        <v>44</v>
      </c>
      <c r="G43" s="79"/>
      <c r="H43" s="143">
        <f t="shared" si="1"/>
        <v>0</v>
      </c>
    </row>
    <row r="44" spans="1:9" x14ac:dyDescent="0.2">
      <c r="A44" s="144">
        <v>31</v>
      </c>
      <c r="B44" s="133"/>
      <c r="C44" s="134" t="s">
        <v>117</v>
      </c>
      <c r="D44" s="149" t="s">
        <v>124</v>
      </c>
      <c r="E44" s="135" t="s">
        <v>108</v>
      </c>
      <c r="F44" s="136">
        <v>1</v>
      </c>
      <c r="G44" s="79"/>
      <c r="H44" s="143">
        <f t="shared" si="1"/>
        <v>0</v>
      </c>
    </row>
    <row r="45" spans="1:9" x14ac:dyDescent="0.2">
      <c r="A45" s="142">
        <v>32</v>
      </c>
      <c r="B45" s="133"/>
      <c r="C45" s="134" t="s">
        <v>117</v>
      </c>
      <c r="D45" s="149" t="s">
        <v>125</v>
      </c>
      <c r="E45" s="135" t="s">
        <v>108</v>
      </c>
      <c r="F45" s="136">
        <v>2</v>
      </c>
      <c r="G45" s="79"/>
      <c r="H45" s="143">
        <f t="shared" si="1"/>
        <v>0</v>
      </c>
    </row>
    <row r="46" spans="1:9" x14ac:dyDescent="0.2">
      <c r="A46" s="144">
        <v>33</v>
      </c>
      <c r="B46" s="133"/>
      <c r="C46" s="134" t="s">
        <v>117</v>
      </c>
      <c r="D46" s="149" t="s">
        <v>126</v>
      </c>
      <c r="E46" s="135" t="s">
        <v>108</v>
      </c>
      <c r="F46" s="136">
        <v>20</v>
      </c>
      <c r="G46" s="79"/>
      <c r="H46" s="143">
        <f t="shared" si="1"/>
        <v>0</v>
      </c>
    </row>
    <row r="47" spans="1:9" x14ac:dyDescent="0.2">
      <c r="A47" s="142">
        <v>34</v>
      </c>
      <c r="B47" s="133"/>
      <c r="C47" s="134" t="s">
        <v>117</v>
      </c>
      <c r="D47" s="149" t="s">
        <v>127</v>
      </c>
      <c r="E47" s="135" t="s">
        <v>108</v>
      </c>
      <c r="F47" s="136">
        <v>2</v>
      </c>
      <c r="G47" s="79"/>
      <c r="H47" s="143">
        <f t="shared" si="1"/>
        <v>0</v>
      </c>
    </row>
    <row r="48" spans="1:9" x14ac:dyDescent="0.2">
      <c r="A48" s="144">
        <v>35</v>
      </c>
      <c r="B48" s="133"/>
      <c r="C48" s="134" t="s">
        <v>117</v>
      </c>
      <c r="D48" s="149" t="s">
        <v>128</v>
      </c>
      <c r="E48" s="135" t="s">
        <v>108</v>
      </c>
      <c r="F48" s="136">
        <v>1</v>
      </c>
      <c r="G48" s="79"/>
      <c r="H48" s="143">
        <f t="shared" si="1"/>
        <v>0</v>
      </c>
    </row>
    <row r="49" spans="1:8" x14ac:dyDescent="0.2">
      <c r="A49" s="142">
        <v>36</v>
      </c>
      <c r="B49" s="133"/>
      <c r="C49" s="134" t="s">
        <v>97</v>
      </c>
      <c r="D49" s="149" t="s">
        <v>129</v>
      </c>
      <c r="E49" s="135" t="s">
        <v>108</v>
      </c>
      <c r="F49" s="136">
        <v>59</v>
      </c>
      <c r="G49" s="79"/>
      <c r="H49" s="143">
        <f t="shared" si="1"/>
        <v>0</v>
      </c>
    </row>
    <row r="50" spans="1:8" x14ac:dyDescent="0.2">
      <c r="A50" s="144">
        <v>37</v>
      </c>
      <c r="B50" s="133"/>
      <c r="C50" s="134" t="s">
        <v>97</v>
      </c>
      <c r="D50" s="149" t="s">
        <v>130</v>
      </c>
      <c r="E50" s="135" t="s">
        <v>108</v>
      </c>
      <c r="F50" s="136">
        <v>47</v>
      </c>
      <c r="G50" s="79"/>
      <c r="H50" s="143">
        <f t="shared" si="1"/>
        <v>0</v>
      </c>
    </row>
    <row r="51" spans="1:8" x14ac:dyDescent="0.2">
      <c r="A51" s="142">
        <v>38</v>
      </c>
      <c r="B51" s="133"/>
      <c r="C51" s="134" t="s">
        <v>97</v>
      </c>
      <c r="D51" s="149" t="s">
        <v>131</v>
      </c>
      <c r="E51" s="135" t="s">
        <v>111</v>
      </c>
      <c r="F51" s="136">
        <v>1</v>
      </c>
      <c r="G51" s="79"/>
      <c r="H51" s="143">
        <f t="shared" si="1"/>
        <v>0</v>
      </c>
    </row>
    <row r="52" spans="1:8" x14ac:dyDescent="0.2">
      <c r="A52" s="144">
        <v>39</v>
      </c>
      <c r="B52" s="133"/>
      <c r="C52" s="134" t="s">
        <v>97</v>
      </c>
      <c r="D52" s="149" t="s">
        <v>132</v>
      </c>
      <c r="E52" s="135" t="s">
        <v>108</v>
      </c>
      <c r="F52" s="136">
        <v>31</v>
      </c>
      <c r="G52" s="79"/>
      <c r="H52" s="143">
        <f t="shared" si="1"/>
        <v>0</v>
      </c>
    </row>
    <row r="53" spans="1:8" x14ac:dyDescent="0.2">
      <c r="A53" s="142">
        <v>40</v>
      </c>
      <c r="B53" s="133"/>
      <c r="C53" s="134" t="s">
        <v>97</v>
      </c>
      <c r="D53" s="149" t="s">
        <v>133</v>
      </c>
      <c r="E53" s="135" t="s">
        <v>108</v>
      </c>
      <c r="F53" s="136">
        <v>1</v>
      </c>
      <c r="G53" s="79"/>
      <c r="H53" s="143">
        <f t="shared" si="1"/>
        <v>0</v>
      </c>
    </row>
    <row r="54" spans="1:8" x14ac:dyDescent="0.2">
      <c r="A54" s="144">
        <v>41</v>
      </c>
      <c r="B54" s="133"/>
      <c r="C54" s="134" t="s">
        <v>97</v>
      </c>
      <c r="D54" s="149" t="s">
        <v>134</v>
      </c>
      <c r="E54" s="135" t="s">
        <v>108</v>
      </c>
      <c r="F54" s="136">
        <v>1</v>
      </c>
      <c r="G54" s="79"/>
      <c r="H54" s="143">
        <f t="shared" si="1"/>
        <v>0</v>
      </c>
    </row>
    <row r="55" spans="1:8" x14ac:dyDescent="0.2">
      <c r="A55" s="142">
        <v>42</v>
      </c>
      <c r="B55" s="133"/>
      <c r="C55" s="134" t="s">
        <v>97</v>
      </c>
      <c r="D55" s="149" t="s">
        <v>135</v>
      </c>
      <c r="E55" s="135" t="s">
        <v>111</v>
      </c>
      <c r="F55" s="136">
        <v>1</v>
      </c>
      <c r="G55" s="79"/>
      <c r="H55" s="143">
        <f t="shared" si="1"/>
        <v>0</v>
      </c>
    </row>
    <row r="56" spans="1:8" x14ac:dyDescent="0.2">
      <c r="A56" s="144">
        <v>43</v>
      </c>
      <c r="B56" s="133"/>
      <c r="C56" s="134" t="s">
        <v>97</v>
      </c>
      <c r="D56" s="149" t="s">
        <v>136</v>
      </c>
      <c r="E56" s="135" t="s">
        <v>108</v>
      </c>
      <c r="F56" s="136">
        <v>1</v>
      </c>
      <c r="G56" s="79"/>
      <c r="H56" s="143">
        <f t="shared" si="1"/>
        <v>0</v>
      </c>
    </row>
    <row r="57" spans="1:8" x14ac:dyDescent="0.2">
      <c r="A57" s="142">
        <v>44</v>
      </c>
      <c r="B57" s="133"/>
      <c r="C57" s="134" t="s">
        <v>97</v>
      </c>
      <c r="D57" s="149" t="s">
        <v>137</v>
      </c>
      <c r="E57" s="135" t="s">
        <v>108</v>
      </c>
      <c r="F57" s="136">
        <v>1</v>
      </c>
      <c r="G57" s="79"/>
      <c r="H57" s="143">
        <f t="shared" si="1"/>
        <v>0</v>
      </c>
    </row>
    <row r="58" spans="1:8" x14ac:dyDescent="0.2">
      <c r="A58" s="144">
        <v>45</v>
      </c>
      <c r="B58" s="133"/>
      <c r="C58" s="134" t="s">
        <v>97</v>
      </c>
      <c r="D58" s="149" t="s">
        <v>138</v>
      </c>
      <c r="E58" s="135" t="s">
        <v>111</v>
      </c>
      <c r="F58" s="136">
        <v>1</v>
      </c>
      <c r="G58" s="79"/>
      <c r="H58" s="143">
        <f t="shared" si="1"/>
        <v>0</v>
      </c>
    </row>
    <row r="59" spans="1:8" x14ac:dyDescent="0.2">
      <c r="A59" s="142">
        <v>46</v>
      </c>
      <c r="B59" s="133"/>
      <c r="C59" s="134" t="s">
        <v>98</v>
      </c>
      <c r="D59" s="149" t="s">
        <v>139</v>
      </c>
      <c r="E59" s="135" t="s">
        <v>108</v>
      </c>
      <c r="F59" s="136">
        <v>31</v>
      </c>
      <c r="G59" s="79"/>
      <c r="H59" s="143">
        <f t="shared" si="1"/>
        <v>0</v>
      </c>
    </row>
    <row r="60" spans="1:8" x14ac:dyDescent="0.2">
      <c r="A60" s="144">
        <v>47</v>
      </c>
      <c r="B60" s="46"/>
      <c r="C60" s="114" t="s">
        <v>117</v>
      </c>
      <c r="D60" s="22" t="s">
        <v>140</v>
      </c>
      <c r="E60" s="137" t="s">
        <v>108</v>
      </c>
      <c r="F60" s="69">
        <v>40</v>
      </c>
      <c r="G60" s="79"/>
      <c r="H60" s="143">
        <f t="shared" si="1"/>
        <v>0</v>
      </c>
    </row>
    <row r="61" spans="1:8" ht="12.75" thickBot="1" x14ac:dyDescent="0.25">
      <c r="A61" s="147">
        <v>48</v>
      </c>
      <c r="B61" s="122"/>
      <c r="C61" s="121" t="s">
        <v>118</v>
      </c>
      <c r="D61" s="117" t="s">
        <v>141</v>
      </c>
      <c r="E61" s="146" t="s">
        <v>111</v>
      </c>
      <c r="F61" s="118">
        <v>1958</v>
      </c>
      <c r="G61" s="119"/>
      <c r="H61" s="143">
        <f t="shared" si="1"/>
        <v>0</v>
      </c>
    </row>
    <row r="62" spans="1:8" x14ac:dyDescent="0.2">
      <c r="A62" s="48"/>
      <c r="B62" s="48"/>
      <c r="C62" s="60"/>
      <c r="D62" s="85" t="s">
        <v>175</v>
      </c>
      <c r="E62" s="24"/>
      <c r="F62" s="66"/>
      <c r="G62" s="75"/>
      <c r="H62" s="102">
        <f>SUM(H39:H61)+H35</f>
        <v>0</v>
      </c>
    </row>
    <row r="63" spans="1:8" x14ac:dyDescent="0.2">
      <c r="A63" s="48"/>
      <c r="B63" s="48"/>
      <c r="C63" s="60"/>
      <c r="D63" s="25"/>
      <c r="E63" s="24"/>
      <c r="F63" s="66"/>
      <c r="G63" s="75"/>
      <c r="H63" s="99"/>
    </row>
    <row r="64" spans="1:8" ht="12.75" thickBot="1" x14ac:dyDescent="0.25">
      <c r="A64" s="48"/>
      <c r="B64" s="48"/>
      <c r="C64" s="60"/>
      <c r="D64" s="25"/>
      <c r="E64" s="24"/>
      <c r="F64" s="66"/>
      <c r="G64" s="75"/>
      <c r="H64" s="99"/>
    </row>
    <row r="65" spans="1:9" ht="12.75" thickBot="1" x14ac:dyDescent="0.25">
      <c r="A65" s="49"/>
      <c r="B65" s="129"/>
      <c r="C65" s="61"/>
      <c r="D65" s="21" t="s">
        <v>164</v>
      </c>
      <c r="E65" s="23"/>
      <c r="F65" s="67"/>
      <c r="G65" s="77"/>
      <c r="H65" s="100"/>
      <c r="I65" s="93" t="s">
        <v>63</v>
      </c>
    </row>
    <row r="66" spans="1:9" x14ac:dyDescent="0.2">
      <c r="A66" s="142">
        <v>49</v>
      </c>
      <c r="B66" s="45"/>
      <c r="C66" s="151" t="s">
        <v>115</v>
      </c>
      <c r="D66" s="30" t="s">
        <v>143</v>
      </c>
      <c r="E66" s="31" t="s">
        <v>111</v>
      </c>
      <c r="F66" s="68">
        <v>5625</v>
      </c>
      <c r="G66" s="78"/>
      <c r="H66" s="152">
        <f>SUM(F66*G66)</f>
        <v>0</v>
      </c>
      <c r="I66" s="123"/>
    </row>
    <row r="67" spans="1:9" x14ac:dyDescent="0.2">
      <c r="A67" s="144">
        <v>50</v>
      </c>
      <c r="B67" s="46"/>
      <c r="C67" s="58" t="s">
        <v>115</v>
      </c>
      <c r="D67" s="22" t="s">
        <v>119</v>
      </c>
      <c r="E67" s="27" t="s">
        <v>111</v>
      </c>
      <c r="F67" s="69">
        <v>4420</v>
      </c>
      <c r="G67" s="79"/>
      <c r="H67" s="152">
        <f t="shared" ref="H67:H86" si="2">SUM(F67*G67)</f>
        <v>0</v>
      </c>
      <c r="I67" s="123"/>
    </row>
    <row r="68" spans="1:9" x14ac:dyDescent="0.2">
      <c r="A68" s="144">
        <v>51</v>
      </c>
      <c r="B68" s="46"/>
      <c r="C68" s="58" t="s">
        <v>117</v>
      </c>
      <c r="D68" s="22" t="s">
        <v>122</v>
      </c>
      <c r="E68" s="27" t="s">
        <v>108</v>
      </c>
      <c r="F68" s="69">
        <v>7</v>
      </c>
      <c r="G68" s="79"/>
      <c r="H68" s="152">
        <f t="shared" si="2"/>
        <v>0</v>
      </c>
      <c r="I68" s="123"/>
    </row>
    <row r="69" spans="1:9" x14ac:dyDescent="0.2">
      <c r="A69" s="144">
        <v>52</v>
      </c>
      <c r="B69" s="46"/>
      <c r="C69" s="58" t="s">
        <v>117</v>
      </c>
      <c r="D69" s="22" t="s">
        <v>123</v>
      </c>
      <c r="E69" s="27" t="s">
        <v>108</v>
      </c>
      <c r="F69" s="69">
        <v>44</v>
      </c>
      <c r="G69" s="79"/>
      <c r="H69" s="152">
        <f t="shared" si="2"/>
        <v>0</v>
      </c>
      <c r="I69" s="123"/>
    </row>
    <row r="70" spans="1:9" x14ac:dyDescent="0.2">
      <c r="A70" s="144">
        <v>53</v>
      </c>
      <c r="B70" s="46"/>
      <c r="C70" s="58" t="s">
        <v>117</v>
      </c>
      <c r="D70" s="22" t="s">
        <v>124</v>
      </c>
      <c r="E70" s="27" t="s">
        <v>108</v>
      </c>
      <c r="F70" s="69">
        <v>1</v>
      </c>
      <c r="G70" s="79"/>
      <c r="H70" s="152">
        <f t="shared" si="2"/>
        <v>0</v>
      </c>
      <c r="I70" s="123"/>
    </row>
    <row r="71" spans="1:9" x14ac:dyDescent="0.2">
      <c r="A71" s="144">
        <v>54</v>
      </c>
      <c r="B71" s="46"/>
      <c r="C71" s="58" t="s">
        <v>117</v>
      </c>
      <c r="D71" s="22" t="s">
        <v>125</v>
      </c>
      <c r="E71" s="27" t="s">
        <v>108</v>
      </c>
      <c r="F71" s="69">
        <v>2</v>
      </c>
      <c r="G71" s="79"/>
      <c r="H71" s="152">
        <f t="shared" si="2"/>
        <v>0</v>
      </c>
      <c r="I71" s="123"/>
    </row>
    <row r="72" spans="1:9" x14ac:dyDescent="0.2">
      <c r="A72" s="144">
        <v>55</v>
      </c>
      <c r="B72" s="46"/>
      <c r="C72" s="58" t="s">
        <v>117</v>
      </c>
      <c r="D72" s="22" t="s">
        <v>126</v>
      </c>
      <c r="E72" s="27" t="s">
        <v>108</v>
      </c>
      <c r="F72" s="69">
        <v>20</v>
      </c>
      <c r="G72" s="79"/>
      <c r="H72" s="152">
        <f t="shared" si="2"/>
        <v>0</v>
      </c>
      <c r="I72" s="123"/>
    </row>
    <row r="73" spans="1:9" x14ac:dyDescent="0.2">
      <c r="A73" s="144">
        <v>56</v>
      </c>
      <c r="B73" s="46"/>
      <c r="C73" s="58" t="s">
        <v>117</v>
      </c>
      <c r="D73" s="22" t="s">
        <v>127</v>
      </c>
      <c r="E73" s="27" t="s">
        <v>108</v>
      </c>
      <c r="F73" s="69">
        <v>2</v>
      </c>
      <c r="G73" s="79"/>
      <c r="H73" s="152">
        <f t="shared" si="2"/>
        <v>0</v>
      </c>
      <c r="I73" s="123"/>
    </row>
    <row r="74" spans="1:9" x14ac:dyDescent="0.2">
      <c r="A74" s="144">
        <v>57</v>
      </c>
      <c r="B74" s="46"/>
      <c r="C74" s="58" t="s">
        <v>117</v>
      </c>
      <c r="D74" s="22" t="s">
        <v>128</v>
      </c>
      <c r="E74" s="27" t="s">
        <v>108</v>
      </c>
      <c r="F74" s="69">
        <v>1</v>
      </c>
      <c r="G74" s="79"/>
      <c r="H74" s="152">
        <f t="shared" si="2"/>
        <v>0</v>
      </c>
      <c r="I74" s="123"/>
    </row>
    <row r="75" spans="1:9" x14ac:dyDescent="0.2">
      <c r="A75" s="144">
        <v>58</v>
      </c>
      <c r="B75" s="46"/>
      <c r="C75" s="58" t="s">
        <v>97</v>
      </c>
      <c r="D75" s="22" t="s">
        <v>129</v>
      </c>
      <c r="E75" s="27" t="s">
        <v>108</v>
      </c>
      <c r="F75" s="69">
        <v>59</v>
      </c>
      <c r="G75" s="79"/>
      <c r="H75" s="152">
        <f t="shared" si="2"/>
        <v>0</v>
      </c>
      <c r="I75" s="123"/>
    </row>
    <row r="76" spans="1:9" x14ac:dyDescent="0.2">
      <c r="A76" s="144">
        <v>59</v>
      </c>
      <c r="B76" s="46"/>
      <c r="C76" s="58" t="s">
        <v>97</v>
      </c>
      <c r="D76" s="22" t="s">
        <v>130</v>
      </c>
      <c r="E76" s="27" t="s">
        <v>108</v>
      </c>
      <c r="F76" s="69">
        <v>47</v>
      </c>
      <c r="G76" s="79"/>
      <c r="H76" s="152">
        <f t="shared" si="2"/>
        <v>0</v>
      </c>
      <c r="I76" s="123"/>
    </row>
    <row r="77" spans="1:9" x14ac:dyDescent="0.2">
      <c r="A77" s="144">
        <v>60</v>
      </c>
      <c r="B77" s="46"/>
      <c r="C77" s="58" t="s">
        <v>97</v>
      </c>
      <c r="D77" s="22" t="s">
        <v>131</v>
      </c>
      <c r="E77" s="27" t="s">
        <v>111</v>
      </c>
      <c r="F77" s="69">
        <v>1</v>
      </c>
      <c r="G77" s="79"/>
      <c r="H77" s="152">
        <f t="shared" si="2"/>
        <v>0</v>
      </c>
      <c r="I77" s="123"/>
    </row>
    <row r="78" spans="1:9" x14ac:dyDescent="0.2">
      <c r="A78" s="144">
        <v>61</v>
      </c>
      <c r="B78" s="46"/>
      <c r="C78" s="58" t="s">
        <v>97</v>
      </c>
      <c r="D78" s="22" t="s">
        <v>132</v>
      </c>
      <c r="E78" s="27" t="s">
        <v>108</v>
      </c>
      <c r="F78" s="69">
        <v>31</v>
      </c>
      <c r="G78" s="79"/>
      <c r="H78" s="152">
        <f t="shared" si="2"/>
        <v>0</v>
      </c>
      <c r="I78" s="123"/>
    </row>
    <row r="79" spans="1:9" x14ac:dyDescent="0.2">
      <c r="A79" s="144">
        <v>62</v>
      </c>
      <c r="B79" s="46"/>
      <c r="C79" s="58" t="s">
        <v>97</v>
      </c>
      <c r="D79" s="22" t="s">
        <v>144</v>
      </c>
      <c r="E79" s="27" t="s">
        <v>108</v>
      </c>
      <c r="F79" s="69">
        <v>1</v>
      </c>
      <c r="G79" s="79"/>
      <c r="H79" s="152">
        <f t="shared" si="2"/>
        <v>0</v>
      </c>
      <c r="I79" s="123"/>
    </row>
    <row r="80" spans="1:9" x14ac:dyDescent="0.2">
      <c r="A80" s="144">
        <v>63</v>
      </c>
      <c r="B80" s="46"/>
      <c r="C80" s="58" t="s">
        <v>97</v>
      </c>
      <c r="D80" s="22" t="s">
        <v>145</v>
      </c>
      <c r="E80" s="27" t="s">
        <v>108</v>
      </c>
      <c r="F80" s="69">
        <v>1</v>
      </c>
      <c r="G80" s="79"/>
      <c r="H80" s="152">
        <f t="shared" si="2"/>
        <v>0</v>
      </c>
      <c r="I80" s="123"/>
    </row>
    <row r="81" spans="1:9" x14ac:dyDescent="0.2">
      <c r="A81" s="144">
        <v>64</v>
      </c>
      <c r="B81" s="46"/>
      <c r="C81" s="58" t="s">
        <v>97</v>
      </c>
      <c r="D81" s="22" t="s">
        <v>135</v>
      </c>
      <c r="E81" s="27" t="s">
        <v>111</v>
      </c>
      <c r="F81" s="69">
        <v>1</v>
      </c>
      <c r="G81" s="79"/>
      <c r="H81" s="152">
        <f t="shared" si="2"/>
        <v>0</v>
      </c>
      <c r="I81" s="123"/>
    </row>
    <row r="82" spans="1:9" x14ac:dyDescent="0.2">
      <c r="A82" s="144">
        <v>65</v>
      </c>
      <c r="B82" s="46"/>
      <c r="C82" s="58" t="s">
        <v>142</v>
      </c>
      <c r="D82" s="22" t="s">
        <v>136</v>
      </c>
      <c r="E82" s="27" t="s">
        <v>108</v>
      </c>
      <c r="F82" s="69">
        <v>1</v>
      </c>
      <c r="G82" s="79"/>
      <c r="H82" s="152">
        <f t="shared" si="2"/>
        <v>0</v>
      </c>
      <c r="I82" s="123"/>
    </row>
    <row r="83" spans="1:9" x14ac:dyDescent="0.2">
      <c r="A83" s="144">
        <v>66</v>
      </c>
      <c r="B83" s="46"/>
      <c r="C83" s="58" t="s">
        <v>97</v>
      </c>
      <c r="D83" s="22" t="s">
        <v>137</v>
      </c>
      <c r="E83" s="27" t="s">
        <v>108</v>
      </c>
      <c r="F83" s="69">
        <v>1</v>
      </c>
      <c r="G83" s="79"/>
      <c r="H83" s="152">
        <f t="shared" si="2"/>
        <v>0</v>
      </c>
      <c r="I83" s="123"/>
    </row>
    <row r="84" spans="1:9" x14ac:dyDescent="0.2">
      <c r="A84" s="144">
        <v>67</v>
      </c>
      <c r="B84" s="46"/>
      <c r="C84" s="58" t="s">
        <v>97</v>
      </c>
      <c r="D84" s="22" t="s">
        <v>138</v>
      </c>
      <c r="E84" s="27" t="s">
        <v>111</v>
      </c>
      <c r="F84" s="69">
        <v>1</v>
      </c>
      <c r="G84" s="79"/>
      <c r="H84" s="152">
        <f t="shared" si="2"/>
        <v>0</v>
      </c>
      <c r="I84" s="123"/>
    </row>
    <row r="85" spans="1:9" x14ac:dyDescent="0.2">
      <c r="A85" s="144">
        <v>68</v>
      </c>
      <c r="B85" s="46"/>
      <c r="C85" s="58" t="s">
        <v>98</v>
      </c>
      <c r="D85" s="22" t="s">
        <v>139</v>
      </c>
      <c r="E85" s="27" t="s">
        <v>108</v>
      </c>
      <c r="F85" s="69">
        <v>31</v>
      </c>
      <c r="G85" s="79"/>
      <c r="H85" s="152">
        <f t="shared" si="2"/>
        <v>0</v>
      </c>
      <c r="I85" s="123"/>
    </row>
    <row r="86" spans="1:9" ht="12.75" thickBot="1" x14ac:dyDescent="0.25">
      <c r="A86" s="116">
        <v>69</v>
      </c>
      <c r="B86" s="122"/>
      <c r="C86" s="157" t="s">
        <v>118</v>
      </c>
      <c r="D86" s="117" t="s">
        <v>141</v>
      </c>
      <c r="E86" s="153" t="s">
        <v>111</v>
      </c>
      <c r="F86" s="118">
        <v>1958</v>
      </c>
      <c r="G86" s="150"/>
      <c r="H86" s="152">
        <f t="shared" si="2"/>
        <v>0</v>
      </c>
    </row>
    <row r="87" spans="1:9" x14ac:dyDescent="0.2">
      <c r="A87" s="48"/>
      <c r="B87" s="48"/>
      <c r="C87" s="60"/>
      <c r="D87" s="85" t="s">
        <v>176</v>
      </c>
      <c r="E87" s="24"/>
      <c r="F87" s="66"/>
      <c r="G87" s="75"/>
      <c r="H87" s="102">
        <f>SUM(H66:H86)+H35</f>
        <v>0</v>
      </c>
    </row>
    <row r="88" spans="1:9" x14ac:dyDescent="0.2">
      <c r="A88" s="48"/>
      <c r="B88" s="48"/>
      <c r="C88" s="60"/>
      <c r="D88" s="25"/>
      <c r="E88" s="24"/>
      <c r="F88" s="66"/>
      <c r="G88" s="75"/>
      <c r="H88" s="99"/>
    </row>
    <row r="89" spans="1:9" ht="12.75" thickBot="1" x14ac:dyDescent="0.25">
      <c r="A89" s="48"/>
      <c r="B89" s="48"/>
      <c r="C89" s="60"/>
      <c r="D89" s="25"/>
      <c r="E89" s="24"/>
      <c r="F89" s="66"/>
      <c r="G89" s="75"/>
      <c r="H89" s="99"/>
    </row>
    <row r="90" spans="1:9" ht="12.75" thickBot="1" x14ac:dyDescent="0.25">
      <c r="A90" s="49"/>
      <c r="B90" s="129"/>
      <c r="C90" s="61"/>
      <c r="D90" s="21" t="s">
        <v>165</v>
      </c>
      <c r="E90" s="23"/>
      <c r="F90" s="67"/>
      <c r="G90" s="77"/>
      <c r="H90" s="100"/>
    </row>
    <row r="91" spans="1:9" x14ac:dyDescent="0.2">
      <c r="A91" s="142">
        <v>70</v>
      </c>
      <c r="B91" s="45"/>
      <c r="C91" s="151" t="s">
        <v>146</v>
      </c>
      <c r="D91" s="30" t="s">
        <v>148</v>
      </c>
      <c r="E91" s="31" t="s">
        <v>111</v>
      </c>
      <c r="F91" s="68">
        <v>10045</v>
      </c>
      <c r="G91" s="78"/>
      <c r="H91" s="152">
        <f>SUM(F91*G91)</f>
        <v>0</v>
      </c>
    </row>
    <row r="92" spans="1:9" x14ac:dyDescent="0.2">
      <c r="A92" s="144">
        <v>71</v>
      </c>
      <c r="B92" s="46"/>
      <c r="C92" s="58" t="s">
        <v>147</v>
      </c>
      <c r="D92" s="22" t="s">
        <v>149</v>
      </c>
      <c r="E92" s="27" t="s">
        <v>108</v>
      </c>
      <c r="F92" s="69">
        <v>20</v>
      </c>
      <c r="G92" s="79"/>
      <c r="H92" s="152">
        <f t="shared" ref="H92:H111" si="3">SUM(F92*G92)</f>
        <v>0</v>
      </c>
    </row>
    <row r="93" spans="1:9" x14ac:dyDescent="0.2">
      <c r="A93" s="144">
        <v>72</v>
      </c>
      <c r="B93" s="46"/>
      <c r="C93" s="58" t="s">
        <v>147</v>
      </c>
      <c r="D93" s="22" t="s">
        <v>150</v>
      </c>
      <c r="E93" s="27" t="s">
        <v>108</v>
      </c>
      <c r="F93" s="69">
        <v>2</v>
      </c>
      <c r="G93" s="79"/>
      <c r="H93" s="152">
        <f t="shared" si="3"/>
        <v>0</v>
      </c>
    </row>
    <row r="94" spans="1:9" x14ac:dyDescent="0.2">
      <c r="A94" s="142">
        <v>73</v>
      </c>
      <c r="B94" s="46"/>
      <c r="C94" s="58" t="s">
        <v>147</v>
      </c>
      <c r="D94" s="22" t="s">
        <v>151</v>
      </c>
      <c r="E94" s="27" t="s">
        <v>108</v>
      </c>
      <c r="F94" s="69">
        <v>44</v>
      </c>
      <c r="G94" s="79"/>
      <c r="H94" s="152">
        <f t="shared" si="3"/>
        <v>0</v>
      </c>
    </row>
    <row r="95" spans="1:9" x14ac:dyDescent="0.2">
      <c r="A95" s="144">
        <v>74</v>
      </c>
      <c r="B95" s="46"/>
      <c r="C95" s="58" t="s">
        <v>147</v>
      </c>
      <c r="D95" s="22" t="s">
        <v>152</v>
      </c>
      <c r="E95" s="27" t="s">
        <v>108</v>
      </c>
      <c r="F95" s="69">
        <v>1</v>
      </c>
      <c r="G95" s="79"/>
      <c r="H95" s="152">
        <f t="shared" si="3"/>
        <v>0</v>
      </c>
    </row>
    <row r="96" spans="1:9" x14ac:dyDescent="0.2">
      <c r="A96" s="144">
        <v>75</v>
      </c>
      <c r="B96" s="46"/>
      <c r="C96" s="58" t="s">
        <v>117</v>
      </c>
      <c r="D96" s="22" t="s">
        <v>153</v>
      </c>
      <c r="E96" s="27" t="s">
        <v>108</v>
      </c>
      <c r="F96" s="69">
        <v>1</v>
      </c>
      <c r="G96" s="79"/>
      <c r="H96" s="152">
        <f t="shared" si="3"/>
        <v>0</v>
      </c>
    </row>
    <row r="97" spans="1:8" x14ac:dyDescent="0.2">
      <c r="A97" s="142">
        <v>76</v>
      </c>
      <c r="B97" s="46"/>
      <c r="C97" s="58" t="s">
        <v>117</v>
      </c>
      <c r="D97" s="22" t="s">
        <v>154</v>
      </c>
      <c r="E97" s="27" t="s">
        <v>108</v>
      </c>
      <c r="F97" s="69">
        <v>4</v>
      </c>
      <c r="G97" s="79"/>
      <c r="H97" s="152">
        <f t="shared" si="3"/>
        <v>0</v>
      </c>
    </row>
    <row r="98" spans="1:8" x14ac:dyDescent="0.2">
      <c r="A98" s="144">
        <v>77</v>
      </c>
      <c r="B98" s="46"/>
      <c r="C98" s="58" t="s">
        <v>117</v>
      </c>
      <c r="D98" s="22" t="s">
        <v>127</v>
      </c>
      <c r="E98" s="27" t="s">
        <v>108</v>
      </c>
      <c r="F98" s="69">
        <v>2</v>
      </c>
      <c r="G98" s="79"/>
      <c r="H98" s="152">
        <f t="shared" si="3"/>
        <v>0</v>
      </c>
    </row>
    <row r="99" spans="1:8" x14ac:dyDescent="0.2">
      <c r="A99" s="144">
        <v>78</v>
      </c>
      <c r="B99" s="46"/>
      <c r="C99" s="58" t="s">
        <v>117</v>
      </c>
      <c r="D99" s="22" t="s">
        <v>128</v>
      </c>
      <c r="E99" s="27" t="s">
        <v>108</v>
      </c>
      <c r="F99" s="69">
        <v>1</v>
      </c>
      <c r="G99" s="79"/>
      <c r="H99" s="152">
        <f t="shared" si="3"/>
        <v>0</v>
      </c>
    </row>
    <row r="100" spans="1:8" x14ac:dyDescent="0.2">
      <c r="A100" s="142">
        <v>79</v>
      </c>
      <c r="B100" s="46"/>
      <c r="C100" s="58" t="s">
        <v>97</v>
      </c>
      <c r="D100" s="22" t="s">
        <v>129</v>
      </c>
      <c r="E100" s="27" t="s">
        <v>108</v>
      </c>
      <c r="F100" s="69">
        <v>59</v>
      </c>
      <c r="G100" s="79"/>
      <c r="H100" s="152">
        <f t="shared" si="3"/>
        <v>0</v>
      </c>
    </row>
    <row r="101" spans="1:8" x14ac:dyDescent="0.2">
      <c r="A101" s="144">
        <v>80</v>
      </c>
      <c r="B101" s="46"/>
      <c r="C101" s="58" t="s">
        <v>97</v>
      </c>
      <c r="D101" s="22" t="s">
        <v>130</v>
      </c>
      <c r="E101" s="27" t="s">
        <v>108</v>
      </c>
      <c r="F101" s="69">
        <v>47</v>
      </c>
      <c r="G101" s="79"/>
      <c r="H101" s="152">
        <f t="shared" si="3"/>
        <v>0</v>
      </c>
    </row>
    <row r="102" spans="1:8" x14ac:dyDescent="0.2">
      <c r="A102" s="144">
        <v>81</v>
      </c>
      <c r="B102" s="46"/>
      <c r="C102" s="58" t="s">
        <v>97</v>
      </c>
      <c r="D102" s="22" t="s">
        <v>131</v>
      </c>
      <c r="E102" s="27" t="s">
        <v>111</v>
      </c>
      <c r="F102" s="69">
        <v>1</v>
      </c>
      <c r="G102" s="79"/>
      <c r="H102" s="152">
        <f t="shared" si="3"/>
        <v>0</v>
      </c>
    </row>
    <row r="103" spans="1:8" x14ac:dyDescent="0.2">
      <c r="A103" s="142">
        <v>82</v>
      </c>
      <c r="B103" s="46"/>
      <c r="C103" s="58" t="s">
        <v>97</v>
      </c>
      <c r="D103" s="22" t="s">
        <v>132</v>
      </c>
      <c r="E103" s="27" t="s">
        <v>108</v>
      </c>
      <c r="F103" s="69">
        <v>31</v>
      </c>
      <c r="G103" s="79"/>
      <c r="H103" s="152">
        <f t="shared" si="3"/>
        <v>0</v>
      </c>
    </row>
    <row r="104" spans="1:8" x14ac:dyDescent="0.2">
      <c r="A104" s="144">
        <v>83</v>
      </c>
      <c r="B104" s="46"/>
      <c r="C104" s="58" t="s">
        <v>97</v>
      </c>
      <c r="D104" s="22" t="s">
        <v>144</v>
      </c>
      <c r="E104" s="27" t="s">
        <v>108</v>
      </c>
      <c r="F104" s="69">
        <v>1</v>
      </c>
      <c r="G104" s="79"/>
      <c r="H104" s="152">
        <f t="shared" si="3"/>
        <v>0</v>
      </c>
    </row>
    <row r="105" spans="1:8" x14ac:dyDescent="0.2">
      <c r="A105" s="144">
        <v>84</v>
      </c>
      <c r="B105" s="46"/>
      <c r="C105" s="58" t="s">
        <v>97</v>
      </c>
      <c r="D105" s="22" t="s">
        <v>145</v>
      </c>
      <c r="E105" s="27" t="s">
        <v>108</v>
      </c>
      <c r="F105" s="69">
        <v>1</v>
      </c>
      <c r="G105" s="79"/>
      <c r="H105" s="152">
        <f t="shared" si="3"/>
        <v>0</v>
      </c>
    </row>
    <row r="106" spans="1:8" x14ac:dyDescent="0.2">
      <c r="A106" s="142">
        <v>85</v>
      </c>
      <c r="B106" s="46"/>
      <c r="C106" s="58" t="s">
        <v>97</v>
      </c>
      <c r="D106" s="22" t="s">
        <v>135</v>
      </c>
      <c r="E106" s="27" t="s">
        <v>111</v>
      </c>
      <c r="F106" s="69">
        <v>1</v>
      </c>
      <c r="G106" s="79"/>
      <c r="H106" s="152">
        <f t="shared" si="3"/>
        <v>0</v>
      </c>
    </row>
    <row r="107" spans="1:8" x14ac:dyDescent="0.2">
      <c r="A107" s="144">
        <v>86</v>
      </c>
      <c r="B107" s="46"/>
      <c r="C107" s="58" t="s">
        <v>97</v>
      </c>
      <c r="D107" s="22" t="s">
        <v>136</v>
      </c>
      <c r="E107" s="27" t="s">
        <v>108</v>
      </c>
      <c r="F107" s="69">
        <v>1</v>
      </c>
      <c r="G107" s="79"/>
      <c r="H107" s="152">
        <f t="shared" si="3"/>
        <v>0</v>
      </c>
    </row>
    <row r="108" spans="1:8" x14ac:dyDescent="0.2">
      <c r="A108" s="144">
        <v>87</v>
      </c>
      <c r="B108" s="46"/>
      <c r="C108" s="58" t="s">
        <v>97</v>
      </c>
      <c r="D108" s="22" t="s">
        <v>137</v>
      </c>
      <c r="E108" s="27" t="s">
        <v>108</v>
      </c>
      <c r="F108" s="69">
        <v>1</v>
      </c>
      <c r="G108" s="79"/>
      <c r="H108" s="152">
        <f t="shared" si="3"/>
        <v>0</v>
      </c>
    </row>
    <row r="109" spans="1:8" x14ac:dyDescent="0.2">
      <c r="A109" s="142">
        <v>88</v>
      </c>
      <c r="B109" s="46"/>
      <c r="C109" s="58" t="s">
        <v>97</v>
      </c>
      <c r="D109" s="22" t="s">
        <v>138</v>
      </c>
      <c r="E109" s="27" t="s">
        <v>111</v>
      </c>
      <c r="F109" s="69">
        <v>1</v>
      </c>
      <c r="G109" s="79"/>
      <c r="H109" s="152">
        <f t="shared" si="3"/>
        <v>0</v>
      </c>
    </row>
    <row r="110" spans="1:8" x14ac:dyDescent="0.2">
      <c r="A110" s="144">
        <v>89</v>
      </c>
      <c r="B110" s="46"/>
      <c r="C110" s="58" t="s">
        <v>98</v>
      </c>
      <c r="D110" s="22" t="s">
        <v>155</v>
      </c>
      <c r="E110" s="27" t="s">
        <v>108</v>
      </c>
      <c r="F110" s="69">
        <v>31</v>
      </c>
      <c r="G110" s="79"/>
      <c r="H110" s="152">
        <f t="shared" si="3"/>
        <v>0</v>
      </c>
    </row>
    <row r="111" spans="1:8" ht="12.75" thickBot="1" x14ac:dyDescent="0.25">
      <c r="A111" s="144">
        <v>90</v>
      </c>
      <c r="B111" s="122"/>
      <c r="C111" s="157" t="s">
        <v>118</v>
      </c>
      <c r="D111" s="117" t="s">
        <v>156</v>
      </c>
      <c r="E111" s="153" t="s">
        <v>108</v>
      </c>
      <c r="F111" s="118">
        <v>1958</v>
      </c>
      <c r="G111" s="150"/>
      <c r="H111" s="152">
        <f t="shared" si="3"/>
        <v>0</v>
      </c>
    </row>
    <row r="112" spans="1:8" x14ac:dyDescent="0.2">
      <c r="A112" s="48"/>
      <c r="B112" s="48"/>
      <c r="C112" s="60"/>
      <c r="D112" s="85" t="s">
        <v>177</v>
      </c>
      <c r="E112" s="24"/>
      <c r="F112" s="66"/>
      <c r="G112" s="75"/>
      <c r="H112" s="102">
        <f>SUM(H91:H111)+H35</f>
        <v>0</v>
      </c>
    </row>
    <row r="113" spans="1:9" x14ac:dyDescent="0.2">
      <c r="A113" s="48"/>
      <c r="B113" s="48"/>
      <c r="C113" s="60"/>
      <c r="D113" s="25"/>
      <c r="E113" s="24"/>
      <c r="F113" s="66"/>
      <c r="G113" s="75"/>
      <c r="H113" s="99"/>
    </row>
    <row r="114" spans="1:9" ht="12.75" thickBot="1" x14ac:dyDescent="0.25">
      <c r="A114" s="48"/>
      <c r="B114" s="48"/>
      <c r="C114" s="60"/>
      <c r="D114" s="25"/>
      <c r="E114" s="24"/>
      <c r="F114" s="66"/>
      <c r="G114" s="75"/>
      <c r="H114" s="99"/>
    </row>
    <row r="115" spans="1:9" ht="12.75" thickBot="1" x14ac:dyDescent="0.25">
      <c r="A115" s="49"/>
      <c r="B115" s="129"/>
      <c r="C115" s="61"/>
      <c r="D115" s="21" t="s">
        <v>166</v>
      </c>
      <c r="E115" s="23"/>
      <c r="F115" s="67"/>
      <c r="G115" s="77"/>
      <c r="H115" s="100"/>
    </row>
    <row r="116" spans="1:9" ht="13.5" thickBot="1" x14ac:dyDescent="0.25">
      <c r="A116" s="144">
        <v>91</v>
      </c>
      <c r="B116" s="122"/>
      <c r="C116" s="121" t="s">
        <v>157</v>
      </c>
      <c r="D116" s="130" t="s">
        <v>159</v>
      </c>
      <c r="E116" s="153" t="s">
        <v>111</v>
      </c>
      <c r="F116" s="118">
        <v>408</v>
      </c>
      <c r="G116" s="150"/>
      <c r="H116" s="120">
        <f>SUM(F116*G116)</f>
        <v>0</v>
      </c>
    </row>
    <row r="117" spans="1:9" ht="12.75" thickBot="1" x14ac:dyDescent="0.25">
      <c r="A117" s="48"/>
      <c r="B117" s="48"/>
      <c r="C117" s="60"/>
      <c r="D117" s="85" t="s">
        <v>34</v>
      </c>
      <c r="E117" s="24"/>
      <c r="F117" s="66"/>
      <c r="G117" s="131"/>
      <c r="H117" s="132">
        <f>SUM(H116:I116)</f>
        <v>0</v>
      </c>
    </row>
    <row r="118" spans="1:9" x14ac:dyDescent="0.2">
      <c r="A118" s="48"/>
      <c r="B118" s="48"/>
      <c r="C118" s="60"/>
      <c r="D118" s="25"/>
      <c r="E118" s="24"/>
      <c r="F118" s="66"/>
      <c r="G118" s="75"/>
      <c r="H118" s="99"/>
    </row>
    <row r="119" spans="1:9" ht="12.75" thickBot="1" x14ac:dyDescent="0.25">
      <c r="A119" s="48"/>
      <c r="B119" s="48"/>
      <c r="C119" s="60"/>
      <c r="D119" s="25"/>
      <c r="E119" s="24"/>
      <c r="F119" s="66"/>
      <c r="G119" s="75"/>
      <c r="H119" s="99"/>
    </row>
    <row r="120" spans="1:9" ht="12.75" thickBot="1" x14ac:dyDescent="0.25">
      <c r="A120" s="49"/>
      <c r="B120" s="129"/>
      <c r="C120" s="61"/>
      <c r="D120" s="21" t="s">
        <v>167</v>
      </c>
      <c r="E120" s="23"/>
      <c r="F120" s="67"/>
      <c r="G120" s="77"/>
      <c r="H120" s="100"/>
    </row>
    <row r="121" spans="1:9" ht="13.5" thickBot="1" x14ac:dyDescent="0.25">
      <c r="A121" s="144">
        <v>92</v>
      </c>
      <c r="B121" s="122"/>
      <c r="C121" s="121" t="s">
        <v>158</v>
      </c>
      <c r="D121" s="130" t="s">
        <v>160</v>
      </c>
      <c r="E121" s="153" t="s">
        <v>111</v>
      </c>
      <c r="F121" s="118">
        <v>408</v>
      </c>
      <c r="G121" s="150"/>
      <c r="H121" s="120">
        <f>SUM(F121*G121)</f>
        <v>0</v>
      </c>
    </row>
    <row r="122" spans="1:9" ht="12.75" thickBot="1" x14ac:dyDescent="0.25">
      <c r="A122" s="48"/>
      <c r="B122" s="48"/>
      <c r="C122" s="60"/>
      <c r="D122" s="85" t="s">
        <v>35</v>
      </c>
      <c r="E122" s="24"/>
      <c r="F122" s="66"/>
      <c r="G122" s="131"/>
      <c r="H122" s="132">
        <f>SUM(H121)</f>
        <v>0</v>
      </c>
    </row>
    <row r="123" spans="1:9" x14ac:dyDescent="0.2">
      <c r="A123" s="48"/>
      <c r="B123" s="48"/>
      <c r="C123" s="60"/>
      <c r="D123" s="25"/>
      <c r="E123" s="24"/>
      <c r="F123" s="66"/>
      <c r="G123" s="75"/>
      <c r="H123" s="99"/>
    </row>
    <row r="124" spans="1:9" ht="12.75" thickBot="1" x14ac:dyDescent="0.25">
      <c r="A124" s="48"/>
      <c r="B124" s="48"/>
      <c r="C124" s="60"/>
      <c r="D124" s="25"/>
      <c r="E124" s="24"/>
      <c r="F124" s="66"/>
      <c r="G124" s="75"/>
      <c r="H124" s="99"/>
    </row>
    <row r="125" spans="1:9" ht="12.75" thickBot="1" x14ac:dyDescent="0.25">
      <c r="A125" s="50"/>
      <c r="B125" s="50"/>
      <c r="C125" s="59"/>
      <c r="D125" s="158" t="s">
        <v>184</v>
      </c>
      <c r="E125" s="39"/>
      <c r="F125" s="65"/>
      <c r="G125" s="81"/>
      <c r="H125" s="103">
        <f>H35+MIN(H62,H87,H112)</f>
        <v>0</v>
      </c>
      <c r="I125" s="93" t="s">
        <v>63</v>
      </c>
    </row>
    <row r="126" spans="1:9" x14ac:dyDescent="0.2">
      <c r="A126" s="51"/>
      <c r="B126" s="51"/>
      <c r="C126" s="60"/>
      <c r="D126" s="159" t="s">
        <v>185</v>
      </c>
      <c r="E126" s="24"/>
      <c r="F126" s="66"/>
      <c r="G126" s="75"/>
      <c r="H126" s="166">
        <f>H125+MIN(H117,H122)</f>
        <v>0</v>
      </c>
    </row>
    <row r="127" spans="1:9" x14ac:dyDescent="0.2">
      <c r="A127" s="51"/>
      <c r="B127" s="51"/>
      <c r="C127" s="60"/>
      <c r="D127" s="85"/>
      <c r="E127" s="24"/>
      <c r="F127" s="66"/>
      <c r="G127" s="75"/>
      <c r="H127" s="99"/>
    </row>
    <row r="128" spans="1:9" x14ac:dyDescent="0.2">
      <c r="A128" s="51"/>
      <c r="B128" s="51"/>
      <c r="C128" s="60"/>
      <c r="D128" s="85"/>
      <c r="E128" s="24"/>
      <c r="F128" s="66"/>
      <c r="G128" s="75"/>
      <c r="H128" s="99"/>
    </row>
    <row r="129" spans="1:8" x14ac:dyDescent="0.2">
      <c r="A129" s="51"/>
      <c r="B129" s="51"/>
      <c r="C129" s="60"/>
      <c r="D129" s="85"/>
      <c r="E129" s="24"/>
      <c r="F129" s="66"/>
      <c r="G129" s="75"/>
      <c r="H129" s="99"/>
    </row>
    <row r="130" spans="1:8" x14ac:dyDescent="0.2">
      <c r="A130" s="51"/>
      <c r="B130" s="51"/>
      <c r="C130" s="60"/>
      <c r="D130" s="85"/>
      <c r="E130" s="24"/>
      <c r="F130" s="66"/>
      <c r="G130" s="75"/>
      <c r="H130" s="99"/>
    </row>
    <row r="131" spans="1:8" x14ac:dyDescent="0.2">
      <c r="A131" s="51"/>
      <c r="B131" s="51"/>
      <c r="C131" s="60"/>
      <c r="D131" s="25"/>
      <c r="E131" s="24"/>
      <c r="F131" s="66"/>
      <c r="G131" s="75"/>
      <c r="H131" s="99"/>
    </row>
    <row r="132" spans="1:8" x14ac:dyDescent="0.2">
      <c r="A132" s="51"/>
      <c r="B132" s="51"/>
      <c r="C132" s="60"/>
      <c r="D132" s="25"/>
      <c r="E132" s="24"/>
      <c r="F132" s="66"/>
      <c r="G132" s="75"/>
      <c r="H132" s="76"/>
    </row>
    <row r="133" spans="1:8" x14ac:dyDescent="0.2">
      <c r="A133" s="51"/>
      <c r="B133" s="51"/>
      <c r="C133" s="60"/>
      <c r="D133" s="25"/>
      <c r="E133" s="24"/>
      <c r="F133" s="66"/>
      <c r="G133" s="75"/>
      <c r="H133" s="76"/>
    </row>
    <row r="134" spans="1:8" x14ac:dyDescent="0.2">
      <c r="A134" s="51"/>
      <c r="B134" s="51"/>
      <c r="C134" s="60"/>
      <c r="D134" s="25"/>
      <c r="E134" s="24"/>
      <c r="F134" s="66"/>
      <c r="G134" s="75"/>
      <c r="H134" s="76"/>
    </row>
    <row r="135" spans="1:8" x14ac:dyDescent="0.2">
      <c r="A135" s="51"/>
      <c r="B135" s="51"/>
      <c r="C135" s="60"/>
      <c r="D135" s="25"/>
      <c r="E135" s="24"/>
      <c r="F135" s="66"/>
      <c r="G135" s="75"/>
      <c r="H135" s="76"/>
    </row>
    <row r="136" spans="1:8" x14ac:dyDescent="0.2">
      <c r="A136" s="51"/>
      <c r="B136" s="51"/>
      <c r="C136" s="60"/>
      <c r="D136" s="25"/>
      <c r="E136" s="24"/>
      <c r="F136" s="66"/>
      <c r="G136" s="75"/>
      <c r="H136" s="76"/>
    </row>
    <row r="137" spans="1:8" x14ac:dyDescent="0.2">
      <c r="A137" s="51"/>
      <c r="B137" s="51"/>
      <c r="C137" s="60"/>
      <c r="D137" s="25"/>
      <c r="E137" s="24"/>
      <c r="F137" s="66"/>
      <c r="G137" s="75"/>
      <c r="H137" s="76"/>
    </row>
    <row r="138" spans="1:8" x14ac:dyDescent="0.2">
      <c r="A138" s="51"/>
      <c r="B138" s="51"/>
      <c r="C138" s="60"/>
      <c r="D138" s="25"/>
      <c r="E138" s="24"/>
      <c r="F138" s="66"/>
      <c r="G138" s="75"/>
      <c r="H138" s="76"/>
    </row>
    <row r="139" spans="1:8" x14ac:dyDescent="0.2">
      <c r="A139" s="51"/>
      <c r="B139" s="51"/>
      <c r="C139" s="60"/>
      <c r="D139" s="25"/>
      <c r="E139" s="24"/>
      <c r="F139" s="66"/>
      <c r="G139" s="75"/>
      <c r="H139" s="76"/>
    </row>
    <row r="140" spans="1:8" x14ac:dyDescent="0.2">
      <c r="A140" s="51"/>
      <c r="B140" s="51"/>
      <c r="C140" s="60"/>
      <c r="D140" s="25"/>
      <c r="E140" s="24"/>
      <c r="F140" s="66"/>
      <c r="G140" s="75"/>
      <c r="H140" s="76"/>
    </row>
    <row r="141" spans="1:8" x14ac:dyDescent="0.2">
      <c r="A141" s="51"/>
      <c r="B141" s="51"/>
      <c r="C141" s="60"/>
      <c r="D141" s="25"/>
      <c r="E141" s="24"/>
      <c r="F141" s="66"/>
      <c r="G141" s="75"/>
      <c r="H141" s="76"/>
    </row>
    <row r="142" spans="1:8" x14ac:dyDescent="0.2">
      <c r="A142" s="51"/>
      <c r="B142" s="51"/>
      <c r="C142" s="60"/>
      <c r="D142" s="25"/>
      <c r="E142" s="24"/>
      <c r="F142" s="66"/>
      <c r="G142" s="75"/>
      <c r="H142" s="76"/>
    </row>
    <row r="143" spans="1:8" x14ac:dyDescent="0.2">
      <c r="A143" s="51"/>
      <c r="B143" s="51"/>
      <c r="C143" s="60"/>
      <c r="D143" s="25"/>
      <c r="E143" s="24"/>
      <c r="F143" s="66"/>
      <c r="G143" s="75"/>
      <c r="H143" s="76"/>
    </row>
    <row r="144" spans="1:8" x14ac:dyDescent="0.2">
      <c r="A144" s="51"/>
      <c r="B144" s="51"/>
      <c r="C144" s="60"/>
    </row>
    <row r="145" spans="1:8" x14ac:dyDescent="0.2">
      <c r="A145" s="51"/>
      <c r="B145" s="51"/>
      <c r="C145" s="60"/>
      <c r="D145" s="25"/>
      <c r="E145" s="24"/>
      <c r="F145" s="66"/>
      <c r="G145" s="75"/>
      <c r="H145" s="99"/>
    </row>
    <row r="146" spans="1:8" x14ac:dyDescent="0.2">
      <c r="A146" s="51"/>
      <c r="B146" s="51"/>
      <c r="C146" s="60"/>
      <c r="D146" s="25"/>
      <c r="E146" s="24"/>
      <c r="F146" s="66"/>
      <c r="G146" s="75"/>
      <c r="H146" s="99"/>
    </row>
    <row r="147" spans="1:8" x14ac:dyDescent="0.2">
      <c r="A147" s="51"/>
      <c r="B147" s="51"/>
      <c r="C147" s="60"/>
      <c r="D147" s="25"/>
      <c r="E147" s="24"/>
      <c r="F147" s="66"/>
      <c r="G147" s="75"/>
      <c r="H147" s="99"/>
    </row>
    <row r="148" spans="1:8" x14ac:dyDescent="0.2">
      <c r="A148" s="51"/>
      <c r="B148" s="51"/>
      <c r="C148" s="60"/>
      <c r="D148" s="25"/>
      <c r="E148" s="24"/>
      <c r="F148" s="66"/>
      <c r="G148" s="75"/>
      <c r="H148" s="99"/>
    </row>
    <row r="149" spans="1:8" x14ac:dyDescent="0.2">
      <c r="A149" s="51"/>
      <c r="B149" s="51"/>
      <c r="C149" s="60"/>
      <c r="D149" s="25"/>
      <c r="E149" s="24"/>
      <c r="F149" s="66"/>
      <c r="G149" s="75"/>
      <c r="H149" s="99"/>
    </row>
    <row r="150" spans="1:8" x14ac:dyDescent="0.2">
      <c r="A150" s="51"/>
      <c r="B150" s="51"/>
      <c r="C150" s="60"/>
      <c r="D150" s="25"/>
      <c r="E150" s="24"/>
      <c r="F150" s="66"/>
      <c r="G150" s="75"/>
      <c r="H150" s="99"/>
    </row>
    <row r="151" spans="1:8" x14ac:dyDescent="0.2">
      <c r="A151" s="51"/>
      <c r="B151" s="51"/>
      <c r="C151" s="60"/>
      <c r="D151" s="25"/>
      <c r="E151" s="24"/>
      <c r="F151" s="66"/>
      <c r="G151" s="75"/>
      <c r="H151" s="99"/>
    </row>
    <row r="152" spans="1:8" x14ac:dyDescent="0.2">
      <c r="A152" s="51"/>
      <c r="B152" s="51"/>
      <c r="C152" s="60"/>
      <c r="D152" s="25"/>
      <c r="E152" s="24"/>
      <c r="F152" s="66"/>
      <c r="G152" s="75"/>
      <c r="H152" s="99"/>
    </row>
    <row r="153" spans="1:8" x14ac:dyDescent="0.2">
      <c r="A153" s="51"/>
      <c r="B153" s="51"/>
      <c r="C153" s="60"/>
      <c r="D153" s="25"/>
      <c r="E153" s="24"/>
      <c r="F153" s="66"/>
      <c r="G153" s="75"/>
      <c r="H153" s="99"/>
    </row>
    <row r="154" spans="1:8" x14ac:dyDescent="0.2">
      <c r="A154" s="51"/>
      <c r="B154" s="51"/>
      <c r="C154" s="60"/>
      <c r="D154" s="25"/>
      <c r="E154" s="24"/>
      <c r="F154" s="66"/>
      <c r="G154" s="75"/>
      <c r="H154" s="99"/>
    </row>
    <row r="155" spans="1:8" x14ac:dyDescent="0.2">
      <c r="A155" s="51"/>
      <c r="B155" s="51"/>
      <c r="C155" s="60"/>
      <c r="D155" s="25"/>
      <c r="E155" s="24"/>
      <c r="F155" s="66"/>
      <c r="G155" s="75"/>
      <c r="H155" s="99"/>
    </row>
    <row r="156" spans="1:8" x14ac:dyDescent="0.2">
      <c r="A156" s="51"/>
      <c r="B156" s="51"/>
      <c r="C156" s="60"/>
      <c r="D156" s="25"/>
      <c r="E156" s="24"/>
      <c r="F156" s="66"/>
      <c r="G156" s="75"/>
      <c r="H156" s="99"/>
    </row>
    <row r="157" spans="1:8" x14ac:dyDescent="0.2">
      <c r="A157" s="51"/>
      <c r="B157" s="51"/>
      <c r="C157" s="60"/>
      <c r="D157" s="25"/>
      <c r="E157" s="24"/>
      <c r="F157" s="66"/>
      <c r="G157" s="75"/>
      <c r="H157" s="99"/>
    </row>
    <row r="158" spans="1:8" x14ac:dyDescent="0.2">
      <c r="A158" s="51"/>
      <c r="B158" s="51"/>
      <c r="C158" s="60"/>
      <c r="D158" s="25"/>
      <c r="E158" s="24"/>
      <c r="F158" s="66"/>
      <c r="G158" s="75"/>
      <c r="H158" s="99"/>
    </row>
    <row r="159" spans="1:8" x14ac:dyDescent="0.2">
      <c r="A159" s="51"/>
      <c r="B159" s="51"/>
      <c r="C159" s="60"/>
      <c r="D159" s="25"/>
      <c r="E159" s="24"/>
      <c r="F159" s="66"/>
      <c r="G159" s="75"/>
      <c r="H159" s="99"/>
    </row>
  </sheetData>
  <pageMargins left="0.75" right="0.5" top="0.75" bottom="1" header="0.5" footer="0.5"/>
  <pageSetup scale="80" orientation="portrait" r:id="rId1"/>
  <headerFooter alignWithMargins="0">
    <oddFooter>&amp;C
Page - 3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PROPOSAL </vt:lpstr>
      <vt:lpstr>BID FORM</vt:lpstr>
      <vt:lpstr>Summary Sheet</vt:lpstr>
      <vt:lpstr>SIGNATURE PAGE</vt:lpstr>
      <vt:lpstr>CONTRACTORS USE</vt:lpstr>
      <vt:lpstr>'BID FORM'!Print_Area</vt:lpstr>
      <vt:lpstr>'CONTRACTORS USE'!Print_Area</vt:lpstr>
      <vt:lpstr>INSTRUCTIONS!Print_Area</vt:lpstr>
      <vt:lpstr>'PROPOSAL '!Print_Area</vt:lpstr>
      <vt:lpstr>'SIGNATURE PAGE'!Print_Area</vt:lpstr>
      <vt:lpstr>'BID FORM'!Print_Titles</vt:lpstr>
      <vt:lpstr>'CONTRACTORS USE'!Print_Titles</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Teel, Kelsi</cp:lastModifiedBy>
  <cp:lastPrinted>2025-04-22T15:36:24Z</cp:lastPrinted>
  <dcterms:created xsi:type="dcterms:W3CDTF">2007-03-28T14:49:30Z</dcterms:created>
  <dcterms:modified xsi:type="dcterms:W3CDTF">2025-04-22T15:38:53Z</dcterms:modified>
</cp:coreProperties>
</file>